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697" firstSheet="2" activeTab="2"/>
  </bookViews>
  <sheets>
    <sheet name="Sheet1" sheetId="1" state="hidden" r:id="rId1"/>
    <sheet name="BÜTÇE" sheetId="2" r:id="rId2"/>
    <sheet name="EKİP" sheetId="3" r:id="rId3"/>
    <sheet name="HAZIRLIK" sheetId="4" r:id="rId4"/>
    <sheet name="OYUNCU" sheetId="5" r:id="rId5"/>
    <sheet name="PLATO MEKAN" sheetId="6" r:id="rId6"/>
    <sheet name="DEKOR" sheetId="7" r:id="rId7"/>
    <sheet name="TEKNİK" sheetId="8" r:id="rId8"/>
    <sheet name="YEMEK" sheetId="9" r:id="rId9"/>
    <sheet name="POST" sheetId="10" r:id="rId10"/>
    <sheet name="SİGORTA" sheetId="11" r:id="rId11"/>
  </sheets>
  <definedNames/>
  <calcPr fullCalcOnLoad="1"/>
</workbook>
</file>

<file path=xl/sharedStrings.xml><?xml version="1.0" encoding="utf-8"?>
<sst xmlns="http://schemas.openxmlformats.org/spreadsheetml/2006/main" count="208" uniqueCount="175">
  <si>
    <t>ÇEKİM GÜNÜ</t>
  </si>
  <si>
    <t>ÇEKİM FORMATI</t>
  </si>
  <si>
    <t>YÖNETMEN</t>
  </si>
  <si>
    <t xml:space="preserve">          GENEL DÖKÜM</t>
  </si>
  <si>
    <t>EKİP</t>
  </si>
  <si>
    <t>HAZIRLIK/ARAŞTIRMA/SENARYO</t>
  </si>
  <si>
    <t>OYUNCU</t>
  </si>
  <si>
    <t>PLATO/MEKAN</t>
  </si>
  <si>
    <t>DEKOR/AKSESUAR/KOSTÜM</t>
  </si>
  <si>
    <t>TEKNİK VE HAM MALZEME</t>
  </si>
  <si>
    <t>YEMEK/KONAKLAMA/NAKLİYE</t>
  </si>
  <si>
    <t>STÜDYO/MONTAJ/EFEKT/MÜZİK</t>
  </si>
  <si>
    <t>SİGORTA VE VERGİLER</t>
  </si>
  <si>
    <t>ARA TOPLAM</t>
  </si>
  <si>
    <t>Gün/Adet</t>
  </si>
  <si>
    <t>Günlük Ücret</t>
  </si>
  <si>
    <t>Toplam Ücret</t>
  </si>
  <si>
    <t>KAMERAMAN</t>
  </si>
  <si>
    <t>KAMERA ASİSTANI</t>
  </si>
  <si>
    <t>PRODÜKSİYON AMİRİ</t>
  </si>
  <si>
    <t>PRODÜKSİYON ASİSTANI</t>
  </si>
  <si>
    <t>IŞIK ŞEFİ</t>
  </si>
  <si>
    <t>IŞIK YARDIMCISI</t>
  </si>
  <si>
    <t>SET AMİRİ</t>
  </si>
  <si>
    <t>SET TEKNİSYENİ</t>
  </si>
  <si>
    <t>MAKYÖZ</t>
  </si>
  <si>
    <t>KUAFÖR</t>
  </si>
  <si>
    <t>AKSESUAR SORUMLUSU</t>
  </si>
  <si>
    <t>CASTING SORUMLUSU</t>
  </si>
  <si>
    <t>SES TEKNİSYENİ</t>
  </si>
  <si>
    <t>DOLLY/CRANE OPERATÖRÜ</t>
  </si>
  <si>
    <t>ÖZEL EFEKT SORUMLUSU</t>
  </si>
  <si>
    <t>FOTOGRAFÇI</t>
  </si>
  <si>
    <t>DANIŞMANLAR</t>
  </si>
  <si>
    <t>2. KAMERAMAN</t>
  </si>
  <si>
    <t>2. KAMERA ASİSTANI</t>
  </si>
  <si>
    <t>2. PRODÜKSİYON ASİSTANI</t>
  </si>
  <si>
    <t>BLUE BOX OPERATÖRÜ</t>
  </si>
  <si>
    <t>TOPLAM</t>
  </si>
  <si>
    <t>BÜTÇE</t>
  </si>
  <si>
    <t>DEKOR/ AKSESUAR/ KOSTÜM</t>
  </si>
  <si>
    <t>Gün</t>
  </si>
  <si>
    <t>DEKORATÖR</t>
  </si>
  <si>
    <t>MARANGOZLAR</t>
  </si>
  <si>
    <t>BOYACILAR</t>
  </si>
  <si>
    <t>KOSTÜM (SATIN ALINAN)</t>
  </si>
  <si>
    <t>KOSTÜM  (KİRALANAN)</t>
  </si>
  <si>
    <t>KOSTÜM  (YAPTIRILAN)</t>
  </si>
  <si>
    <t>AKSESUAR (KİRALANAN)</t>
  </si>
  <si>
    <t>AKSESUAR (SATIN ALINAN)</t>
  </si>
  <si>
    <t>AKSESUAR (YAPTIRILAN)</t>
  </si>
  <si>
    <t>Birim Ücret</t>
  </si>
  <si>
    <t>SEKRETERYA</t>
  </si>
  <si>
    <t>ÖN ÖDEMELER</t>
  </si>
  <si>
    <t>GÜN</t>
  </si>
  <si>
    <t>GÜNLÜK ÜCRET</t>
  </si>
  <si>
    <t>TOPLAM ÜCRET</t>
  </si>
  <si>
    <t xml:space="preserve">               </t>
  </si>
  <si>
    <t>ÇOCUK</t>
  </si>
  <si>
    <t>EL/AYAK</t>
  </si>
  <si>
    <t>TOPLAM NET</t>
  </si>
  <si>
    <t>TOPLAM BRÜT</t>
  </si>
  <si>
    <t>PLATO /MEKAN</t>
  </si>
  <si>
    <t>PLATO HAZIRLIK</t>
  </si>
  <si>
    <t>STOPAJLAR</t>
  </si>
  <si>
    <t>STUDYO/MONTAJ/EFEKT/MÜZİK</t>
  </si>
  <si>
    <t>Gün/Saat</t>
  </si>
  <si>
    <t>Ücret</t>
  </si>
  <si>
    <t>TELESİNE</t>
  </si>
  <si>
    <t>POST PRODÜKSİYON SORUMLUSU</t>
  </si>
  <si>
    <t>KURGUCU</t>
  </si>
  <si>
    <t>MİKSAJ</t>
  </si>
  <si>
    <t>SESLENDİRME TEKNİSYENİ</t>
  </si>
  <si>
    <t>ANİMASYON</t>
  </si>
  <si>
    <t>SPİKER</t>
  </si>
  <si>
    <t>SPİKER (YABANCI)</t>
  </si>
  <si>
    <t>ÇEVİRİ</t>
  </si>
  <si>
    <t>YAYIN KOPYA HAZIRLAMA</t>
  </si>
  <si>
    <t>KARAKTER JENERATÖRÜ</t>
  </si>
  <si>
    <t>FAZLA MESAİ</t>
  </si>
  <si>
    <t>POSTPRODÜKSİYON GİDERİ</t>
  </si>
  <si>
    <t>MÜZİK (ÖZGÜN)</t>
  </si>
  <si>
    <t>MÜZİK (TELİF)</t>
  </si>
  <si>
    <t>OPTİK SES KAYIT+ TEKNİSYEN</t>
  </si>
  <si>
    <t>OPTİK SES YIKAMA</t>
  </si>
  <si>
    <t>NEGATİF MONTAJ</t>
  </si>
  <si>
    <t>RENK TASHİHİ</t>
  </si>
  <si>
    <t>POZİTİF FİLM</t>
  </si>
  <si>
    <t xml:space="preserve">TEKNİK VE HAM  MALZEME </t>
  </si>
  <si>
    <t>GENİŞ AÇI OBJEKTİF</t>
  </si>
  <si>
    <t>BLUE BOOX</t>
  </si>
  <si>
    <t>DOLLY/CRANE</t>
  </si>
  <si>
    <t>ŞARYO</t>
  </si>
  <si>
    <t>MİKROFONLAR</t>
  </si>
  <si>
    <t xml:space="preserve"> POZİTİF FİLM</t>
  </si>
  <si>
    <t xml:space="preserve"> VİDEO KASET (BETACAM)</t>
  </si>
  <si>
    <t xml:space="preserve">FOTOGRAF FİLMİ </t>
  </si>
  <si>
    <t>SHOW IŞIK/SİS MAKİNESİ</t>
  </si>
  <si>
    <t>İÇEÇEK</t>
  </si>
  <si>
    <t>UÇAK</t>
  </si>
  <si>
    <t>OTOBÜS</t>
  </si>
  <si>
    <t>KİRALIK OTOMOBİL</t>
  </si>
  <si>
    <t>BENZİN/MAZOT/YAĞ/BAKIM VS</t>
  </si>
  <si>
    <t>EKİP SİGORTASI</t>
  </si>
  <si>
    <t>MALZEME SİGORTASI</t>
  </si>
  <si>
    <t>HAZIRLIK/ARAŞTIRMA</t>
  </si>
  <si>
    <t>GENEL DANIŞMAN</t>
  </si>
  <si>
    <t>MEKAN ARAŞTIRMASI</t>
  </si>
  <si>
    <t>FOTOGRAF/VİDEO</t>
  </si>
  <si>
    <t>KİTAP/KIRTASİYE/FOTOKOPİ</t>
  </si>
  <si>
    <t>HABERLEŞME</t>
  </si>
  <si>
    <t>Kişi</t>
  </si>
  <si>
    <t>SİGORTA  VE  VERGİLER</t>
  </si>
  <si>
    <t>İŞ KOPYASI BASKI</t>
  </si>
  <si>
    <t>MİNİ JİP</t>
  </si>
  <si>
    <t>KAMERA TEPE IŞIĞI</t>
  </si>
  <si>
    <t>PLAYBACK(DAT-NAGRA)</t>
  </si>
  <si>
    <t>EFEKT FİLTRELERİ</t>
  </si>
  <si>
    <t>FİYATLARA %17 KDV DAHİL DEĞİLDİR.</t>
  </si>
  <si>
    <t>SUNUCU</t>
  </si>
  <si>
    <t>TOPLAM BÜTÇENİN %35'İ SÖZLEŞME DE</t>
  </si>
  <si>
    <t>ÖDEME</t>
  </si>
  <si>
    <t>YÖNETMEN YARD 2 kişi</t>
  </si>
  <si>
    <t xml:space="preserve"> </t>
  </si>
  <si>
    <t>JENERATÖR</t>
  </si>
  <si>
    <t xml:space="preserve">FOTOGRAF MAKİNASI SETİ </t>
  </si>
  <si>
    <t>ARŞİV (Dakika Birim)</t>
  </si>
  <si>
    <t>SANAT YÖNETMENİ</t>
  </si>
  <si>
    <t>ÇEVİRİ HİZMETLERİ</t>
  </si>
  <si>
    <t>MEKAN ARŞ. ULAŞ. PRODUK</t>
  </si>
  <si>
    <t>SUNUCU PRODUKSİYON</t>
  </si>
  <si>
    <t>DRAMA MEKAN</t>
  </si>
  <si>
    <t>MAKYAJ MALZEME</t>
  </si>
  <si>
    <t>SANAT YÖNETMENİ YRD</t>
  </si>
  <si>
    <t>IŞIK/HOLOJEN10KW</t>
  </si>
  <si>
    <t>IŞIK/HMI (2.5,575X2,1200X2)</t>
  </si>
  <si>
    <t>ÖZEL IŞIK (DEDO)</t>
  </si>
  <si>
    <t>YİYECEK 25KİŞİ</t>
  </si>
  <si>
    <t>KONAKLAMA 15 KİŞİ</t>
  </si>
  <si>
    <t>HELİKOPTER 10 SAAT</t>
  </si>
  <si>
    <t>Gün/Saat/Ad.</t>
  </si>
  <si>
    <t>JEEP</t>
  </si>
  <si>
    <t>D9 FİNAL KURGU</t>
  </si>
  <si>
    <t>DUBLAJ STD.</t>
  </si>
  <si>
    <t xml:space="preserve">DİJİTAL EFEKT </t>
  </si>
  <si>
    <t>YAPIM HİZMETLERİ %15</t>
  </si>
  <si>
    <t xml:space="preserve">GENEL TOPLAM </t>
  </si>
  <si>
    <t xml:space="preserve">FİLMİN ADI </t>
  </si>
  <si>
    <t xml:space="preserve"> SÜRESİ</t>
  </si>
  <si>
    <t>TOPLAM BÜTÇENİN %25'İ KURGU ÖNCESİ</t>
  </si>
  <si>
    <t>TOPLAM BÜTÇENİN %25'İ KASET TESLİMİ</t>
  </si>
  <si>
    <t xml:space="preserve">METİN YAZARI </t>
  </si>
  <si>
    <t xml:space="preserve">OYUNCULAR </t>
  </si>
  <si>
    <t>MEKAN</t>
  </si>
  <si>
    <t>NEGATİF FİLM</t>
  </si>
  <si>
    <t>OPTİK FİLM</t>
  </si>
  <si>
    <t>35MM KAMERA SET</t>
  </si>
  <si>
    <t>20-100MM TELE OBJEKTİF</t>
  </si>
  <si>
    <r>
      <t>4x4</t>
    </r>
    <r>
      <rPr>
        <i/>
        <sz val="12"/>
        <rFont val="Courier New"/>
        <family val="3"/>
      </rPr>
      <t>"</t>
    </r>
    <r>
      <rPr>
        <sz val="12"/>
        <rFont val="Courier New"/>
        <family val="3"/>
      </rPr>
      <t xml:space="preserve"> MATTE BOX</t>
    </r>
  </si>
  <si>
    <t xml:space="preserve"> VİDEO KASET (VHS)</t>
  </si>
  <si>
    <t>MALZEME KAMYONET</t>
  </si>
  <si>
    <t>MİDİBÜS (ekip)</t>
  </si>
  <si>
    <t>ÇEKİM SONRASI CAST TAKSİ</t>
  </si>
  <si>
    <t>NEGATİF YIKAMA (METRE)</t>
  </si>
  <si>
    <t xml:space="preserve">OPTİK SES FİLMİ </t>
  </si>
  <si>
    <t>KOPYA BASKI (10 ADET)</t>
  </si>
  <si>
    <t>DONUK KARE YAPIMI</t>
  </si>
  <si>
    <t>35MM MONTAJ MASASI KİRASI</t>
  </si>
  <si>
    <t>PERFORE MANYETİK TRANSFER</t>
  </si>
  <si>
    <t>10 ADET SİNEMA KOPYASI TESLİM EDİLECEKTİR</t>
  </si>
  <si>
    <t>PELİT</t>
  </si>
  <si>
    <t>30'</t>
  </si>
  <si>
    <t>35mm</t>
  </si>
  <si>
    <t>BEKLENMEYEN GİDERLER%5</t>
  </si>
  <si>
    <t>ÖZEL YETENEKLER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</si>
</sst>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[$USD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TL&quot;"/>
    <numFmt numFmtId="169" formatCode="[$$-409]#,##0"/>
    <numFmt numFmtId="170" formatCode="00000"/>
  </numFmts>
  <fonts count="14">
    <font>
      <sz val="10"/>
      <name val="Arial"/>
      <family val="0"/>
    </font>
    <font>
      <b/>
      <sz val="12"/>
      <name val="BenguiatTürk"/>
      <family val="0"/>
    </font>
    <font>
      <sz val="10"/>
      <name val="BenguiatTürk"/>
      <family val="0"/>
    </font>
    <font>
      <b/>
      <sz val="18"/>
      <name val="BenguiatTürk"/>
      <family val="0"/>
    </font>
    <font>
      <i/>
      <sz val="12"/>
      <name val="BenguiatTürk"/>
      <family val="0"/>
    </font>
    <font>
      <sz val="12"/>
      <name val="BenguiatTürk"/>
      <family val="0"/>
    </font>
    <font>
      <b/>
      <sz val="10"/>
      <name val="BenguiatTür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merican Typewriter Bold BT"/>
      <family val="1"/>
    </font>
    <font>
      <i/>
      <sz val="10"/>
      <name val="BenguiatTürk"/>
      <family val="0"/>
    </font>
    <font>
      <b/>
      <sz val="22"/>
      <name val="BenguiatTürk"/>
      <family val="0"/>
    </font>
    <font>
      <sz val="12"/>
      <name val="Courier New"/>
      <family val="3"/>
    </font>
    <font>
      <i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hair"/>
      <right>
        <color indexed="63"/>
      </right>
      <top style="medium"/>
      <bottom style="medium"/>
    </border>
    <border>
      <left style="hair"/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2" borderId="0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3" fontId="2" fillId="0" borderId="1" xfId="0" applyNumberFormat="1" applyFont="1" applyBorder="1" applyAlignment="1">
      <alignment/>
    </xf>
    <xf numFmtId="0" fontId="2" fillId="2" borderId="3" xfId="0" applyFont="1" applyFill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2" fillId="2" borderId="0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5" fillId="0" borderId="1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2" borderId="9" xfId="0" applyFont="1" applyFill="1" applyBorder="1" applyAlignment="1">
      <alignment/>
    </xf>
    <xf numFmtId="0" fontId="6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3" fontId="2" fillId="2" borderId="0" xfId="0" applyNumberFormat="1" applyFont="1" applyFill="1" applyAlignment="1">
      <alignment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2" borderId="1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/>
    </xf>
    <xf numFmtId="3" fontId="6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8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6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2" borderId="16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24" xfId="0" applyFont="1" applyBorder="1" applyAlignment="1">
      <alignment horizontal="right"/>
    </xf>
    <xf numFmtId="169" fontId="2" fillId="0" borderId="0" xfId="0" applyNumberFormat="1" applyFont="1" applyAlignment="1">
      <alignment/>
    </xf>
    <xf numFmtId="3" fontId="10" fillId="0" borderId="25" xfId="0" applyNumberFormat="1" applyFont="1" applyBorder="1" applyAlignment="1">
      <alignment/>
    </xf>
    <xf numFmtId="0" fontId="9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169" fontId="2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169" fontId="1" fillId="0" borderId="24" xfId="0" applyNumberFormat="1" applyFont="1" applyBorder="1" applyAlignment="1">
      <alignment/>
    </xf>
    <xf numFmtId="0" fontId="11" fillId="2" borderId="26" xfId="0" applyFont="1" applyFill="1" applyBorder="1" applyAlignment="1">
      <alignment horizontal="center"/>
    </xf>
    <xf numFmtId="3" fontId="11" fillId="2" borderId="26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169" fontId="6" fillId="2" borderId="16" xfId="0" applyNumberFormat="1" applyFont="1" applyFill="1" applyBorder="1" applyAlignment="1">
      <alignment horizontal="center"/>
    </xf>
    <xf numFmtId="169" fontId="2" fillId="0" borderId="1" xfId="0" applyNumberFormat="1" applyFont="1" applyBorder="1" applyAlignment="1">
      <alignment horizontal="right"/>
    </xf>
    <xf numFmtId="169" fontId="2" fillId="0" borderId="3" xfId="0" applyNumberFormat="1" applyFont="1" applyBorder="1" applyAlignment="1">
      <alignment horizontal="right"/>
    </xf>
    <xf numFmtId="169" fontId="2" fillId="0" borderId="3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right"/>
    </xf>
    <xf numFmtId="169" fontId="2" fillId="0" borderId="8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9" fontId="6" fillId="2" borderId="27" xfId="0" applyNumberFormat="1" applyFont="1" applyFill="1" applyBorder="1" applyAlignment="1">
      <alignment horizontal="center"/>
    </xf>
    <xf numFmtId="169" fontId="6" fillId="0" borderId="10" xfId="0" applyNumberFormat="1" applyFont="1" applyBorder="1" applyAlignment="1">
      <alignment horizontal="right"/>
    </xf>
    <xf numFmtId="169" fontId="2" fillId="0" borderId="3" xfId="0" applyNumberFormat="1" applyFont="1" applyFill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69" fontId="2" fillId="0" borderId="28" xfId="0" applyNumberFormat="1" applyFont="1" applyBorder="1" applyAlignment="1">
      <alignment horizontal="right"/>
    </xf>
    <xf numFmtId="169" fontId="2" fillId="0" borderId="18" xfId="0" applyNumberFormat="1" applyFont="1" applyBorder="1" applyAlignment="1">
      <alignment horizontal="right"/>
    </xf>
    <xf numFmtId="169" fontId="6" fillId="2" borderId="1" xfId="0" applyNumberFormat="1" applyFont="1" applyFill="1" applyBorder="1" applyAlignment="1">
      <alignment horizontal="center"/>
    </xf>
    <xf numFmtId="169" fontId="2" fillId="0" borderId="29" xfId="0" applyNumberFormat="1" applyFont="1" applyBorder="1" applyAlignment="1">
      <alignment horizontal="right"/>
    </xf>
    <xf numFmtId="169" fontId="6" fillId="2" borderId="7" xfId="0" applyNumberFormat="1" applyFont="1" applyFill="1" applyBorder="1" applyAlignment="1">
      <alignment horizontal="center"/>
    </xf>
    <xf numFmtId="169" fontId="2" fillId="0" borderId="4" xfId="0" applyNumberFormat="1" applyFont="1" applyBorder="1" applyAlignment="1">
      <alignment/>
    </xf>
    <xf numFmtId="169" fontId="2" fillId="0" borderId="8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6" fillId="0" borderId="4" xfId="0" applyNumberFormat="1" applyFont="1" applyBorder="1" applyAlignment="1">
      <alignment/>
    </xf>
    <xf numFmtId="169" fontId="6" fillId="0" borderId="2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B13">
      <selection activeCell="F25" sqref="F25"/>
    </sheetView>
  </sheetViews>
  <sheetFormatPr defaultColWidth="9.140625" defaultRowHeight="12.75"/>
  <cols>
    <col min="1" max="1" width="0" style="4" hidden="1" customWidth="1"/>
    <col min="2" max="2" width="38.7109375" style="4" bestFit="1" customWidth="1"/>
    <col min="3" max="3" width="0.71875" style="4" customWidth="1"/>
    <col min="4" max="4" width="8.28125" style="40" bestFit="1" customWidth="1"/>
    <col min="5" max="5" width="0.71875" style="4" customWidth="1"/>
    <col min="6" max="6" width="12.28125" style="70" customWidth="1"/>
    <col min="7" max="7" width="0.71875" style="4" customWidth="1"/>
    <col min="8" max="8" width="13.421875" style="70" bestFit="1" customWidth="1"/>
    <col min="9" max="16384" width="10.7109375" style="4" customWidth="1"/>
  </cols>
  <sheetData>
    <row r="1" spans="1:8" ht="27" customHeight="1" thickBot="1">
      <c r="A1" s="58"/>
      <c r="B1" s="61" t="s">
        <v>65</v>
      </c>
      <c r="C1" s="43"/>
      <c r="D1" s="48" t="s">
        <v>66</v>
      </c>
      <c r="E1" s="45"/>
      <c r="F1" s="80" t="s">
        <v>67</v>
      </c>
      <c r="G1" s="45"/>
      <c r="H1" s="87" t="s">
        <v>16</v>
      </c>
    </row>
    <row r="2" spans="1:8" ht="3.75" customHeight="1" thickBot="1">
      <c r="A2" s="58"/>
      <c r="B2" s="15"/>
      <c r="C2" s="7"/>
      <c r="D2" s="37"/>
      <c r="E2" s="7"/>
      <c r="F2" s="81"/>
      <c r="G2" s="7"/>
      <c r="H2" s="81"/>
    </row>
    <row r="3" spans="1:8" ht="18" customHeight="1">
      <c r="A3" s="58"/>
      <c r="B3" s="17" t="s">
        <v>126</v>
      </c>
      <c r="C3" s="9"/>
      <c r="D3" s="18"/>
      <c r="E3" s="2"/>
      <c r="F3" s="82"/>
      <c r="G3" s="2"/>
      <c r="H3" s="82">
        <f aca="true" t="shared" si="0" ref="H3:H14">SUM(F3*D3)</f>
        <v>0</v>
      </c>
    </row>
    <row r="4" spans="1:8" ht="18" customHeight="1">
      <c r="A4" s="58"/>
      <c r="B4" s="17" t="s">
        <v>68</v>
      </c>
      <c r="C4" s="9"/>
      <c r="D4" s="18"/>
      <c r="E4" s="2"/>
      <c r="F4" s="82"/>
      <c r="G4" s="2"/>
      <c r="H4" s="82">
        <f t="shared" si="0"/>
        <v>0</v>
      </c>
    </row>
    <row r="5" spans="1:8" ht="18" customHeight="1">
      <c r="A5" s="58"/>
      <c r="B5" s="17" t="s">
        <v>142</v>
      </c>
      <c r="C5" s="9"/>
      <c r="D5" s="18"/>
      <c r="E5" s="2"/>
      <c r="F5" s="82"/>
      <c r="G5" s="2"/>
      <c r="H5" s="82">
        <f t="shared" si="0"/>
        <v>0</v>
      </c>
    </row>
    <row r="6" spans="1:8" ht="18" customHeight="1">
      <c r="A6" s="58"/>
      <c r="B6" s="17" t="s">
        <v>69</v>
      </c>
      <c r="C6" s="9"/>
      <c r="D6" s="18"/>
      <c r="E6" s="2"/>
      <c r="F6" s="82"/>
      <c r="G6" s="2"/>
      <c r="H6" s="82">
        <f t="shared" si="0"/>
        <v>0</v>
      </c>
    </row>
    <row r="7" spans="1:8" ht="18" customHeight="1">
      <c r="A7" s="58"/>
      <c r="B7" s="17" t="s">
        <v>70</v>
      </c>
      <c r="C7" s="9"/>
      <c r="D7" s="18">
        <v>1</v>
      </c>
      <c r="E7" s="2"/>
      <c r="F7" s="82">
        <v>300</v>
      </c>
      <c r="G7" s="2"/>
      <c r="H7" s="82">
        <f t="shared" si="0"/>
        <v>300</v>
      </c>
    </row>
    <row r="8" spans="1:8" ht="18" customHeight="1">
      <c r="A8" s="58"/>
      <c r="B8" s="17" t="s">
        <v>144</v>
      </c>
      <c r="C8" s="9"/>
      <c r="D8" s="18"/>
      <c r="E8" s="2"/>
      <c r="F8" s="82"/>
      <c r="G8" s="2"/>
      <c r="H8" s="82">
        <f t="shared" si="0"/>
        <v>0</v>
      </c>
    </row>
    <row r="9" spans="1:8" ht="18" customHeight="1">
      <c r="A9" s="58"/>
      <c r="B9" s="17" t="s">
        <v>143</v>
      </c>
      <c r="C9" s="9"/>
      <c r="D9" s="18">
        <v>1</v>
      </c>
      <c r="E9" s="2"/>
      <c r="F9" s="82">
        <v>130</v>
      </c>
      <c r="G9" s="2"/>
      <c r="H9" s="82">
        <f t="shared" si="0"/>
        <v>130</v>
      </c>
    </row>
    <row r="10" spans="1:8" ht="18" customHeight="1">
      <c r="A10" s="58"/>
      <c r="B10" s="17" t="s">
        <v>71</v>
      </c>
      <c r="C10" s="9"/>
      <c r="D10" s="18">
        <v>1</v>
      </c>
      <c r="E10" s="2"/>
      <c r="F10" s="82">
        <v>100</v>
      </c>
      <c r="G10" s="2"/>
      <c r="H10" s="82">
        <f t="shared" si="0"/>
        <v>100</v>
      </c>
    </row>
    <row r="11" spans="1:8" ht="18" customHeight="1">
      <c r="A11" s="58"/>
      <c r="B11" s="17" t="s">
        <v>168</v>
      </c>
      <c r="C11" s="9"/>
      <c r="D11" s="18">
        <v>1</v>
      </c>
      <c r="E11" s="2"/>
      <c r="F11" s="82">
        <v>50</v>
      </c>
      <c r="G11" s="2"/>
      <c r="H11" s="82">
        <f t="shared" si="0"/>
        <v>50</v>
      </c>
    </row>
    <row r="12" spans="1:8" ht="18" customHeight="1">
      <c r="A12" s="58"/>
      <c r="B12" s="17" t="s">
        <v>72</v>
      </c>
      <c r="C12" s="9"/>
      <c r="D12" s="18">
        <v>1</v>
      </c>
      <c r="E12" s="2"/>
      <c r="F12" s="82">
        <v>100</v>
      </c>
      <c r="G12" s="2"/>
      <c r="H12" s="82">
        <f t="shared" si="0"/>
        <v>100</v>
      </c>
    </row>
    <row r="13" spans="1:8" ht="18" customHeight="1">
      <c r="A13" s="58"/>
      <c r="B13" s="17" t="s">
        <v>73</v>
      </c>
      <c r="C13" s="9"/>
      <c r="D13" s="18"/>
      <c r="E13" s="2"/>
      <c r="F13" s="82"/>
      <c r="G13" s="2"/>
      <c r="H13" s="82">
        <f t="shared" si="0"/>
        <v>0</v>
      </c>
    </row>
    <row r="14" spans="1:8" ht="18" customHeight="1">
      <c r="A14" s="58"/>
      <c r="B14" s="17" t="s">
        <v>74</v>
      </c>
      <c r="C14" s="9"/>
      <c r="D14" s="18">
        <v>1</v>
      </c>
      <c r="E14" s="2"/>
      <c r="F14" s="82">
        <v>300</v>
      </c>
      <c r="G14" s="2"/>
      <c r="H14" s="82">
        <f t="shared" si="0"/>
        <v>300</v>
      </c>
    </row>
    <row r="15" spans="1:8" ht="18" customHeight="1">
      <c r="A15" s="58"/>
      <c r="B15" s="17" t="s">
        <v>75</v>
      </c>
      <c r="C15" s="9"/>
      <c r="D15" s="18"/>
      <c r="E15" s="2"/>
      <c r="F15" s="82"/>
      <c r="G15" s="2"/>
      <c r="H15" s="82"/>
    </row>
    <row r="16" spans="1:8" ht="18" customHeight="1">
      <c r="A16" s="58"/>
      <c r="B16" s="17" t="s">
        <v>76</v>
      </c>
      <c r="C16" s="9"/>
      <c r="D16" s="18"/>
      <c r="E16" s="2"/>
      <c r="F16" s="82"/>
      <c r="G16" s="2"/>
      <c r="H16" s="82"/>
    </row>
    <row r="17" spans="1:8" ht="18" customHeight="1">
      <c r="A17" s="58"/>
      <c r="B17" s="17" t="s">
        <v>77</v>
      </c>
      <c r="C17" s="9"/>
      <c r="D17" s="18"/>
      <c r="E17" s="2"/>
      <c r="F17" s="82"/>
      <c r="G17" s="2"/>
      <c r="H17" s="82">
        <f>SUM(D17*F17)</f>
        <v>0</v>
      </c>
    </row>
    <row r="18" spans="1:8" ht="18" customHeight="1">
      <c r="A18" s="58"/>
      <c r="B18" s="17" t="s">
        <v>78</v>
      </c>
      <c r="C18" s="9"/>
      <c r="D18" s="18"/>
      <c r="E18" s="2"/>
      <c r="F18" s="82"/>
      <c r="G18" s="2"/>
      <c r="H18" s="82">
        <f>SUM(F18*D18)</f>
        <v>0</v>
      </c>
    </row>
    <row r="19" spans="1:8" ht="18" customHeight="1">
      <c r="A19" s="58"/>
      <c r="B19" s="17" t="s">
        <v>79</v>
      </c>
      <c r="C19" s="9"/>
      <c r="D19" s="18"/>
      <c r="E19" s="2"/>
      <c r="F19" s="82"/>
      <c r="G19" s="2"/>
      <c r="H19" s="82">
        <f>SUM(D19*F19)</f>
        <v>0</v>
      </c>
    </row>
    <row r="20" spans="1:8" ht="18" customHeight="1">
      <c r="A20" s="58"/>
      <c r="B20" s="17" t="s">
        <v>80</v>
      </c>
      <c r="C20" s="9"/>
      <c r="D20" s="18">
        <v>1</v>
      </c>
      <c r="E20" s="2"/>
      <c r="F20" s="82">
        <v>150</v>
      </c>
      <c r="G20" s="2"/>
      <c r="H20" s="82">
        <f>SUM(D20*F20)</f>
        <v>150</v>
      </c>
    </row>
    <row r="21" spans="1:8" ht="18" customHeight="1">
      <c r="A21" s="58"/>
      <c r="B21" s="17" t="s">
        <v>81</v>
      </c>
      <c r="C21" s="9"/>
      <c r="D21" s="18">
        <v>1</v>
      </c>
      <c r="E21" s="2"/>
      <c r="F21" s="82">
        <v>2000</v>
      </c>
      <c r="G21" s="2"/>
      <c r="H21" s="82">
        <f>SUM(D21*F21)</f>
        <v>2000</v>
      </c>
    </row>
    <row r="22" spans="1:8" ht="18" customHeight="1">
      <c r="A22" s="58"/>
      <c r="B22" s="17" t="s">
        <v>82</v>
      </c>
      <c r="C22" s="9"/>
      <c r="D22" s="18"/>
      <c r="E22" s="2"/>
      <c r="F22" s="82"/>
      <c r="G22" s="2"/>
      <c r="H22" s="82">
        <v>0</v>
      </c>
    </row>
    <row r="23" spans="1:8" ht="18" customHeight="1">
      <c r="A23" s="58"/>
      <c r="B23" s="17" t="s">
        <v>163</v>
      </c>
      <c r="C23" s="9"/>
      <c r="D23" s="18">
        <v>976</v>
      </c>
      <c r="E23" s="2"/>
      <c r="F23" s="82">
        <v>2</v>
      </c>
      <c r="G23" s="2"/>
      <c r="H23" s="82">
        <f>SUM(F23*D23)</f>
        <v>1952</v>
      </c>
    </row>
    <row r="24" spans="1:8" ht="18" customHeight="1">
      <c r="A24" s="58"/>
      <c r="B24" s="17" t="s">
        <v>113</v>
      </c>
      <c r="C24" s="9"/>
      <c r="D24" s="18">
        <v>976</v>
      </c>
      <c r="E24" s="2"/>
      <c r="F24" s="82">
        <v>2</v>
      </c>
      <c r="G24" s="2"/>
      <c r="H24" s="82">
        <f>SUM(D24*F24)</f>
        <v>1952</v>
      </c>
    </row>
    <row r="25" spans="1:8" ht="18" customHeight="1">
      <c r="A25" s="58"/>
      <c r="B25" s="17" t="s">
        <v>164</v>
      </c>
      <c r="C25" s="9"/>
      <c r="D25" s="18">
        <v>1</v>
      </c>
      <c r="E25" s="2"/>
      <c r="F25" s="82">
        <v>200</v>
      </c>
      <c r="G25" s="2"/>
      <c r="H25" s="82">
        <f>SUM(D25*F25)</f>
        <v>200</v>
      </c>
    </row>
    <row r="26" spans="1:8" ht="18" customHeight="1">
      <c r="A26" s="58"/>
      <c r="B26" s="17" t="s">
        <v>83</v>
      </c>
      <c r="C26" s="9"/>
      <c r="D26" s="18">
        <v>1</v>
      </c>
      <c r="E26" s="2"/>
      <c r="F26" s="82">
        <v>600</v>
      </c>
      <c r="G26" s="2"/>
      <c r="H26" s="82">
        <f>SUM(F26*D26)</f>
        <v>600</v>
      </c>
    </row>
    <row r="27" spans="1:8" ht="18" customHeight="1">
      <c r="A27" s="58"/>
      <c r="B27" s="17" t="s">
        <v>84</v>
      </c>
      <c r="C27" s="9"/>
      <c r="D27" s="18">
        <v>1</v>
      </c>
      <c r="E27" s="2"/>
      <c r="F27" s="82">
        <v>100</v>
      </c>
      <c r="G27" s="2"/>
      <c r="H27" s="82">
        <f>SUM(D27*F27)</f>
        <v>100</v>
      </c>
    </row>
    <row r="28" spans="1:8" ht="18" customHeight="1">
      <c r="A28" s="58"/>
      <c r="B28" s="17" t="s">
        <v>85</v>
      </c>
      <c r="C28" s="31"/>
      <c r="D28" s="31">
        <v>1</v>
      </c>
      <c r="E28" s="9"/>
      <c r="F28" s="83">
        <v>200</v>
      </c>
      <c r="G28" s="9"/>
      <c r="H28" s="82">
        <f>SUM(D28*F28)</f>
        <v>200</v>
      </c>
    </row>
    <row r="29" spans="1:8" ht="18" customHeight="1">
      <c r="A29" s="58"/>
      <c r="B29" s="17" t="s">
        <v>86</v>
      </c>
      <c r="C29" s="31"/>
      <c r="D29" s="31">
        <v>1</v>
      </c>
      <c r="E29" s="12"/>
      <c r="F29" s="83">
        <v>200</v>
      </c>
      <c r="G29" s="12"/>
      <c r="H29" s="82">
        <f>SUM(F29*D29)</f>
        <v>200</v>
      </c>
    </row>
    <row r="30" spans="1:8" ht="18" customHeight="1">
      <c r="A30" s="58"/>
      <c r="B30" s="17" t="s">
        <v>165</v>
      </c>
      <c r="C30" s="31"/>
      <c r="D30" s="31">
        <v>30</v>
      </c>
      <c r="E30" s="12"/>
      <c r="F30" s="83">
        <v>80</v>
      </c>
      <c r="G30" s="12"/>
      <c r="H30" s="82">
        <f>SUM(D30*F30)</f>
        <v>2400</v>
      </c>
    </row>
    <row r="31" spans="1:8" ht="18" customHeight="1">
      <c r="A31" s="58"/>
      <c r="B31" s="17" t="s">
        <v>166</v>
      </c>
      <c r="C31" s="31"/>
      <c r="D31" s="31">
        <v>1</v>
      </c>
      <c r="E31" s="12"/>
      <c r="F31" s="83">
        <v>140</v>
      </c>
      <c r="G31" s="12"/>
      <c r="H31" s="82">
        <f>SUM(D31*F31)</f>
        <v>140</v>
      </c>
    </row>
    <row r="32" spans="1:8" ht="18" customHeight="1">
      <c r="A32" s="58"/>
      <c r="B32" s="17" t="s">
        <v>167</v>
      </c>
      <c r="C32" s="31"/>
      <c r="D32" s="31">
        <v>3</v>
      </c>
      <c r="E32" s="12"/>
      <c r="F32" s="83">
        <v>150</v>
      </c>
      <c r="G32" s="12"/>
      <c r="H32" s="82">
        <f>SUM(D32*F32)</f>
        <v>450</v>
      </c>
    </row>
    <row r="33" spans="1:8" ht="19.5" customHeight="1">
      <c r="A33" s="58"/>
      <c r="B33" s="17" t="s">
        <v>87</v>
      </c>
      <c r="C33" s="9"/>
      <c r="D33" s="28"/>
      <c r="E33" s="2"/>
      <c r="F33" s="84"/>
      <c r="G33" s="2"/>
      <c r="H33" s="82">
        <f>SUM(F33*D33)</f>
        <v>0</v>
      </c>
    </row>
    <row r="34" spans="1:8" ht="24" customHeight="1">
      <c r="A34" s="58"/>
      <c r="B34" s="52" t="s">
        <v>38</v>
      </c>
      <c r="C34" s="9"/>
      <c r="D34" s="18"/>
      <c r="E34" s="2"/>
      <c r="F34" s="82"/>
      <c r="G34" s="2"/>
      <c r="H34" s="88">
        <f>SUM(H5:H33)</f>
        <v>11324</v>
      </c>
    </row>
    <row r="35" spans="1:8" ht="3.75" customHeight="1">
      <c r="A35" s="58"/>
      <c r="B35" s="51" t="s">
        <v>38</v>
      </c>
      <c r="C35" s="9"/>
      <c r="D35" s="38"/>
      <c r="E35" s="2"/>
      <c r="F35" s="85"/>
      <c r="G35" s="2"/>
      <c r="H35" s="85"/>
    </row>
    <row r="36" spans="2:8" ht="15">
      <c r="B36" s="50"/>
      <c r="D36" s="39"/>
      <c r="F36" s="86"/>
      <c r="H36" s="86"/>
    </row>
  </sheetData>
  <printOptions gridLines="1"/>
  <pageMargins left="1.299212598425197" right="0.7480314960629921" top="1.15" bottom="0.984251968503937" header="0.5118110236220472" footer="0.5118110236220472"/>
  <pageSetup blackAndWhite="1" horizontalDpi="300" verticalDpi="300" orientation="portrait" paperSize="9" r:id="rId1"/>
  <headerFooter alignWithMargins="0">
    <oddHeader>&amp;CSTÜDYO/MONTAJ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B1">
      <selection activeCell="D15" sqref="D15"/>
    </sheetView>
  </sheetViews>
  <sheetFormatPr defaultColWidth="9.140625" defaultRowHeight="12.75"/>
  <cols>
    <col min="1" max="1" width="0" style="4" hidden="1" customWidth="1"/>
    <col min="2" max="2" width="29.00390625" style="4" bestFit="1" customWidth="1"/>
    <col min="3" max="3" width="0.5625" style="4" customWidth="1"/>
    <col min="4" max="4" width="9.140625" style="4" customWidth="1"/>
    <col min="5" max="5" width="0.5625" style="4" customWidth="1"/>
    <col min="6" max="6" width="14.7109375" style="86" bestFit="1" customWidth="1"/>
    <col min="7" max="7" width="0.71875" style="4" customWidth="1"/>
    <col min="8" max="8" width="15.140625" style="86" bestFit="1" customWidth="1"/>
    <col min="9" max="16384" width="10.7109375" style="4" customWidth="1"/>
  </cols>
  <sheetData>
    <row r="1" ht="13.5" thickBot="1">
      <c r="A1" s="46"/>
    </row>
    <row r="2" spans="1:8" ht="27.75" customHeight="1" thickBot="1">
      <c r="A2" s="58"/>
      <c r="B2" s="62" t="s">
        <v>112</v>
      </c>
      <c r="C2" s="65"/>
      <c r="D2" s="44" t="s">
        <v>54</v>
      </c>
      <c r="E2" s="64"/>
      <c r="F2" s="93" t="s">
        <v>55</v>
      </c>
      <c r="G2" s="64"/>
      <c r="H2" s="95" t="s">
        <v>56</v>
      </c>
    </row>
    <row r="3" spans="1:8" ht="3.75" customHeight="1" thickBot="1">
      <c r="A3" s="58"/>
      <c r="B3" s="15"/>
      <c r="C3" s="7"/>
      <c r="D3" s="8"/>
      <c r="E3" s="7"/>
      <c r="F3" s="81"/>
      <c r="G3" s="7"/>
      <c r="H3" s="81"/>
    </row>
    <row r="4" spans="1:8" ht="18" customHeight="1">
      <c r="A4" s="58"/>
      <c r="B4" s="63" t="s">
        <v>103</v>
      </c>
      <c r="C4" s="9"/>
      <c r="D4" s="19"/>
      <c r="E4" s="42" t="s">
        <v>57</v>
      </c>
      <c r="F4" s="94"/>
      <c r="G4" s="2"/>
      <c r="H4" s="82">
        <f>SUM(F4*D4)</f>
        <v>0</v>
      </c>
    </row>
    <row r="5" spans="1:8" ht="18" customHeight="1">
      <c r="A5" s="58"/>
      <c r="B5" s="17" t="s">
        <v>104</v>
      </c>
      <c r="C5" s="9"/>
      <c r="D5" s="19">
        <v>1</v>
      </c>
      <c r="E5" s="2"/>
      <c r="F5" s="82">
        <v>300</v>
      </c>
      <c r="G5" s="2"/>
      <c r="H5" s="82">
        <f>SUM(D5*F5)</f>
        <v>300</v>
      </c>
    </row>
    <row r="6" spans="1:8" ht="18" customHeight="1">
      <c r="A6" s="58"/>
      <c r="B6" s="17" t="s">
        <v>64</v>
      </c>
      <c r="C6" s="9"/>
      <c r="D6" s="19">
        <v>1</v>
      </c>
      <c r="E6" s="2"/>
      <c r="F6" s="82">
        <v>250</v>
      </c>
      <c r="G6" s="2"/>
      <c r="H6" s="82">
        <f>SUM(D6*F6)</f>
        <v>250</v>
      </c>
    </row>
    <row r="7" spans="1:8" ht="4.5" customHeight="1">
      <c r="A7" s="58"/>
      <c r="B7" s="20"/>
      <c r="C7" s="9"/>
      <c r="D7" s="21"/>
      <c r="E7" s="2"/>
      <c r="F7" s="82"/>
      <c r="G7" s="2"/>
      <c r="H7" s="82"/>
    </row>
    <row r="8" spans="1:8" ht="24" customHeight="1">
      <c r="A8" s="58"/>
      <c r="B8" s="51" t="s">
        <v>38</v>
      </c>
      <c r="C8" s="9"/>
      <c r="D8" s="19"/>
      <c r="E8" s="2"/>
      <c r="F8" s="82"/>
      <c r="G8" s="2"/>
      <c r="H8" s="82">
        <f>SUM(H4:H6)</f>
        <v>550</v>
      </c>
    </row>
    <row r="9" spans="1:8" ht="3.75" customHeight="1">
      <c r="A9" s="58"/>
      <c r="B9" s="20"/>
      <c r="C9" s="9"/>
      <c r="D9" s="21"/>
      <c r="E9" s="2"/>
      <c r="F9" s="84"/>
      <c r="G9" s="2"/>
      <c r="H9" s="84"/>
    </row>
    <row r="10" spans="6:8" ht="12.75">
      <c r="F10" s="70"/>
      <c r="H10" s="70"/>
    </row>
    <row r="11" spans="6:8" ht="12.75">
      <c r="F11" s="70"/>
      <c r="H11" s="70"/>
    </row>
    <row r="12" spans="6:8" ht="12.75">
      <c r="F12" s="70"/>
      <c r="H12" s="70"/>
    </row>
    <row r="13" spans="6:8" ht="12.75">
      <c r="F13" s="70"/>
      <c r="H13" s="70"/>
    </row>
    <row r="14" spans="6:8" ht="12.75">
      <c r="F14" s="70"/>
      <c r="H14" s="70"/>
    </row>
    <row r="15" spans="6:8" ht="12.75">
      <c r="F15" s="70"/>
      <c r="H15" s="70"/>
    </row>
    <row r="16" spans="6:8" ht="12.75">
      <c r="F16" s="70"/>
      <c r="H16" s="70"/>
    </row>
    <row r="17" spans="6:8" ht="12.75">
      <c r="F17" s="70"/>
      <c r="H17" s="70"/>
    </row>
    <row r="18" spans="6:8" ht="12.75">
      <c r="F18" s="70"/>
      <c r="H18" s="70"/>
    </row>
    <row r="19" spans="6:8" ht="12.75">
      <c r="F19" s="70"/>
      <c r="H19" s="70"/>
    </row>
    <row r="20" spans="6:8" ht="12.75">
      <c r="F20" s="70"/>
      <c r="H20" s="70"/>
    </row>
    <row r="21" spans="6:8" ht="12.75">
      <c r="F21" s="70"/>
      <c r="H21" s="70"/>
    </row>
    <row r="22" spans="6:8" ht="12.75">
      <c r="F22" s="70"/>
      <c r="H22" s="70"/>
    </row>
    <row r="23" spans="6:8" ht="12.75">
      <c r="F23" s="70"/>
      <c r="H23" s="70"/>
    </row>
    <row r="24" spans="6:8" ht="12.75">
      <c r="F24" s="70"/>
      <c r="H24" s="70"/>
    </row>
  </sheetData>
  <printOptions gridLines="1"/>
  <pageMargins left="1.299212598425197" right="0.7480314960629921" top="3.818897637795276" bottom="0.984251968503937" header="0.5118110236220472" footer="0.5118110236220472"/>
  <pageSetup blackAndWhite="1"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9"/>
  <sheetViews>
    <sheetView workbookViewId="0" topLeftCell="B13">
      <selection activeCell="B36" sqref="B36"/>
    </sheetView>
  </sheetViews>
  <sheetFormatPr defaultColWidth="9.140625" defaultRowHeight="12.75"/>
  <cols>
    <col min="1" max="1" width="3.140625" style="46" hidden="1" customWidth="1"/>
    <col min="2" max="2" width="40.140625" style="4" bestFit="1" customWidth="1"/>
    <col min="3" max="3" width="0.71875" style="4" customWidth="1"/>
    <col min="4" max="4" width="35.421875" style="4" customWidth="1"/>
    <col min="5" max="16384" width="10.7109375" style="4" customWidth="1"/>
  </cols>
  <sheetData>
    <row r="1" spans="2:5" ht="15.75">
      <c r="B1" s="1"/>
      <c r="C1" s="2"/>
      <c r="D1" s="3"/>
      <c r="E1" s="59"/>
    </row>
    <row r="2" spans="2:5" ht="27.75" customHeight="1" thickBot="1">
      <c r="B2" s="72"/>
      <c r="C2" s="12"/>
      <c r="D2" s="73"/>
      <c r="E2" s="46"/>
    </row>
    <row r="3" spans="2:4" ht="28.5" thickBot="1">
      <c r="B3" s="77"/>
      <c r="C3" s="60"/>
      <c r="D3" s="78" t="s">
        <v>39</v>
      </c>
    </row>
    <row r="4" spans="1:4" ht="4.5" customHeight="1" thickBot="1">
      <c r="A4" s="58"/>
      <c r="B4" s="6"/>
      <c r="C4" s="7"/>
      <c r="D4" s="54"/>
    </row>
    <row r="5" spans="1:4" ht="21" customHeight="1">
      <c r="A5" s="58"/>
      <c r="B5" s="1" t="s">
        <v>147</v>
      </c>
      <c r="C5" s="9"/>
      <c r="D5" s="55" t="s">
        <v>170</v>
      </c>
    </row>
    <row r="6" spans="1:4" ht="21" customHeight="1">
      <c r="A6" s="58"/>
      <c r="B6" s="1" t="s">
        <v>148</v>
      </c>
      <c r="C6" s="9"/>
      <c r="D6" s="10" t="s">
        <v>171</v>
      </c>
    </row>
    <row r="7" spans="1:4" ht="21" customHeight="1">
      <c r="A7" s="58"/>
      <c r="B7" s="1" t="s">
        <v>0</v>
      </c>
      <c r="C7" s="9"/>
      <c r="D7" s="56">
        <v>1</v>
      </c>
    </row>
    <row r="8" spans="1:4" ht="6.75" customHeight="1">
      <c r="A8" s="58"/>
      <c r="B8" s="11"/>
      <c r="C8" s="12"/>
      <c r="D8" s="13"/>
    </row>
    <row r="9" spans="1:4" ht="21" customHeight="1">
      <c r="A9" s="58"/>
      <c r="B9" s="1" t="s">
        <v>1</v>
      </c>
      <c r="C9" s="9"/>
      <c r="D9" s="55" t="s">
        <v>172</v>
      </c>
    </row>
    <row r="10" spans="1:4" ht="21" customHeight="1" thickBot="1">
      <c r="A10" s="58"/>
      <c r="B10" s="14" t="s">
        <v>2</v>
      </c>
      <c r="C10" s="9"/>
      <c r="D10" s="71"/>
    </row>
    <row r="11" spans="1:4" ht="27.75" customHeight="1" thickBot="1">
      <c r="A11" s="58"/>
      <c r="B11" s="41" t="s">
        <v>3</v>
      </c>
      <c r="C11" s="12"/>
      <c r="D11" s="5"/>
    </row>
    <row r="12" spans="1:4" ht="3.75" customHeight="1" thickBot="1">
      <c r="A12" s="58"/>
      <c r="B12" s="15"/>
      <c r="C12" s="7"/>
      <c r="D12" s="16"/>
    </row>
    <row r="13" spans="1:4" ht="18" customHeight="1">
      <c r="A13" s="58"/>
      <c r="B13" s="17" t="s">
        <v>4</v>
      </c>
      <c r="C13" s="9"/>
      <c r="D13" s="82">
        <f>EKİP!H35</f>
        <v>9150</v>
      </c>
    </row>
    <row r="14" spans="1:4" ht="18" customHeight="1">
      <c r="A14" s="58"/>
      <c r="B14" s="17" t="s">
        <v>5</v>
      </c>
      <c r="C14" s="9"/>
      <c r="D14" s="96">
        <f>HAZIRLIK!H14</f>
        <v>200</v>
      </c>
    </row>
    <row r="15" spans="1:4" ht="18" customHeight="1">
      <c r="A15" s="58"/>
      <c r="B15" s="17" t="s">
        <v>6</v>
      </c>
      <c r="C15" s="9"/>
      <c r="D15" s="96">
        <f>OYUNCU!H12</f>
        <v>4896</v>
      </c>
    </row>
    <row r="16" spans="1:4" ht="18" customHeight="1">
      <c r="A16" s="58"/>
      <c r="B16" s="17" t="s">
        <v>7</v>
      </c>
      <c r="C16" s="9"/>
      <c r="D16" s="96">
        <f>'PLATO MEKAN'!H8</f>
        <v>1500</v>
      </c>
    </row>
    <row r="17" spans="1:4" ht="18" customHeight="1">
      <c r="A17" s="58"/>
      <c r="B17" s="17" t="s">
        <v>8</v>
      </c>
      <c r="C17" s="9"/>
      <c r="D17" s="96">
        <f>DEKOR!H15</f>
        <v>2500</v>
      </c>
    </row>
    <row r="18" spans="1:4" ht="18" customHeight="1">
      <c r="A18" s="58"/>
      <c r="B18" s="17" t="s">
        <v>9</v>
      </c>
      <c r="C18" s="9"/>
      <c r="D18" s="96">
        <f>TEKNİK!H29</f>
        <v>7804</v>
      </c>
    </row>
    <row r="19" spans="1:4" ht="18" customHeight="1">
      <c r="A19" s="58"/>
      <c r="B19" s="17" t="s">
        <v>10</v>
      </c>
      <c r="C19" s="9"/>
      <c r="D19" s="96">
        <f>YEMEK!H17</f>
        <v>1300</v>
      </c>
    </row>
    <row r="20" spans="1:4" ht="18" customHeight="1">
      <c r="A20" s="58"/>
      <c r="B20" s="17" t="s">
        <v>11</v>
      </c>
      <c r="C20" s="9"/>
      <c r="D20" s="96">
        <f>POST!H34</f>
        <v>11324</v>
      </c>
    </row>
    <row r="21" spans="1:4" ht="18" customHeight="1">
      <c r="A21" s="58"/>
      <c r="B21" s="17" t="s">
        <v>12</v>
      </c>
      <c r="C21" s="9"/>
      <c r="D21" s="96">
        <f>SİGORTA!H8</f>
        <v>550</v>
      </c>
    </row>
    <row r="22" spans="1:4" ht="4.5" customHeight="1">
      <c r="A22" s="58"/>
      <c r="B22" s="20"/>
      <c r="C22" s="9"/>
      <c r="D22" s="97"/>
    </row>
    <row r="23" spans="1:7" ht="24" customHeight="1">
      <c r="A23" s="58"/>
      <c r="B23" s="51" t="s">
        <v>13</v>
      </c>
      <c r="C23" s="9"/>
      <c r="D23" s="96">
        <f>SUM(D13:D21)</f>
        <v>39224</v>
      </c>
      <c r="G23" s="4" t="s">
        <v>123</v>
      </c>
    </row>
    <row r="24" spans="1:4" ht="24" customHeight="1">
      <c r="A24" s="58"/>
      <c r="B24" s="17" t="s">
        <v>173</v>
      </c>
      <c r="C24" s="9"/>
      <c r="D24" s="98">
        <f>SUM(D23*5)/100</f>
        <v>1961.2</v>
      </c>
    </row>
    <row r="25" spans="1:4" ht="3.75" customHeight="1">
      <c r="A25" s="58"/>
      <c r="B25" s="20"/>
      <c r="C25" s="9"/>
      <c r="D25" s="97"/>
    </row>
    <row r="26" spans="1:4" ht="28.5" customHeight="1" thickBot="1">
      <c r="A26" s="58"/>
      <c r="B26" s="57" t="s">
        <v>13</v>
      </c>
      <c r="C26" s="23"/>
      <c r="D26" s="99">
        <f>SUM(D23:D24)</f>
        <v>41185.2</v>
      </c>
    </row>
    <row r="27" spans="1:4" ht="28.5" customHeight="1">
      <c r="A27" s="58"/>
      <c r="B27" s="69" t="s">
        <v>145</v>
      </c>
      <c r="C27" s="12"/>
      <c r="D27" s="100">
        <f>SUM(D23*15)/100</f>
        <v>5883.6</v>
      </c>
    </row>
    <row r="28" spans="1:4" ht="28.5" customHeight="1" thickBot="1">
      <c r="A28" s="58"/>
      <c r="B28" s="69" t="s">
        <v>146</v>
      </c>
      <c r="C28" s="12"/>
      <c r="D28" s="100">
        <f>SUM(D26:D27)</f>
        <v>47068.799999999996</v>
      </c>
    </row>
    <row r="29" spans="1:4" ht="24.75" customHeight="1">
      <c r="A29" s="58"/>
      <c r="B29" s="66"/>
      <c r="C29" s="67"/>
      <c r="D29" s="76"/>
    </row>
    <row r="30" ht="24.75" customHeight="1">
      <c r="B30" s="4" t="s">
        <v>118</v>
      </c>
    </row>
    <row r="31" spans="2:4" ht="15" customHeight="1">
      <c r="B31" s="4" t="s">
        <v>169</v>
      </c>
      <c r="D31" s="74"/>
    </row>
    <row r="32" ht="12.75" customHeight="1">
      <c r="B32" s="68" t="s">
        <v>121</v>
      </c>
    </row>
    <row r="33" spans="2:5" ht="12.75" customHeight="1">
      <c r="B33" s="4" t="s">
        <v>120</v>
      </c>
      <c r="D33" s="74">
        <f>D28*35/100</f>
        <v>16474.079999999998</v>
      </c>
      <c r="E33" s="70"/>
    </row>
    <row r="34" spans="2:5" ht="12.75" customHeight="1">
      <c r="B34" s="4" t="s">
        <v>149</v>
      </c>
      <c r="D34" s="74">
        <f>D28*30/100</f>
        <v>14120.639999999998</v>
      </c>
      <c r="E34" s="70"/>
    </row>
    <row r="35" spans="2:5" ht="12.75" customHeight="1">
      <c r="B35" s="4" t="s">
        <v>150</v>
      </c>
      <c r="D35" s="74">
        <f>D28*30/100</f>
        <v>14120.639999999998</v>
      </c>
      <c r="E35" s="70"/>
    </row>
    <row r="36" spans="2:4" ht="18" customHeight="1">
      <c r="B36" s="24"/>
      <c r="D36" s="75"/>
    </row>
    <row r="37" spans="2:4" ht="18" customHeight="1">
      <c r="B37" s="24"/>
      <c r="D37"/>
    </row>
    <row r="38" spans="2:4" ht="18" customHeight="1">
      <c r="B38" s="24"/>
      <c r="D38" s="24"/>
    </row>
    <row r="39" ht="12.75">
      <c r="B39" s="24"/>
    </row>
  </sheetData>
  <printOptions gridLines="1"/>
  <pageMargins left="1.299212598425197" right="0.7480314960629921" top="1.299212598425197" bottom="0.984251968503937" header="0.5118110236220472" footer="0.5118110236220472"/>
  <pageSetup blackAndWhite="1" horizontalDpi="300" verticalDpi="300" orientation="portrait" paperSize="9" r:id="rId1"/>
  <headerFooter alignWithMargins="0">
    <oddHeader>&amp;LGenel Toplam &amp;D&amp;C&amp;F</oddHeader>
    <oddFooter>&amp;CPage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H36"/>
  <sheetViews>
    <sheetView tabSelected="1" workbookViewId="0" topLeftCell="B1">
      <selection activeCell="F22" sqref="F22"/>
    </sheetView>
  </sheetViews>
  <sheetFormatPr defaultColWidth="9.140625" defaultRowHeight="12.75"/>
  <cols>
    <col min="1" max="1" width="0" style="4" hidden="1" customWidth="1"/>
    <col min="2" max="2" width="31.140625" style="4" bestFit="1" customWidth="1"/>
    <col min="3" max="3" width="0.71875" style="4" customWidth="1"/>
    <col min="4" max="4" width="9.28125" style="29" customWidth="1"/>
    <col min="5" max="5" width="0.5625" style="4" customWidth="1"/>
    <col min="6" max="6" width="12.57421875" style="86" customWidth="1"/>
    <col min="7" max="7" width="0.5625" style="4" customWidth="1"/>
    <col min="8" max="8" width="16.140625" style="86" customWidth="1"/>
    <col min="9" max="16384" width="10.7109375" style="4" customWidth="1"/>
  </cols>
  <sheetData>
    <row r="1" ht="13.5" thickBot="1"/>
    <row r="2" spans="2:8" ht="27.75" customHeight="1" thickBot="1">
      <c r="B2" s="47" t="s">
        <v>4</v>
      </c>
      <c r="C2" s="43"/>
      <c r="D2" s="48" t="s">
        <v>14</v>
      </c>
      <c r="E2" s="49"/>
      <c r="F2" s="80" t="s">
        <v>15</v>
      </c>
      <c r="G2" s="49"/>
      <c r="H2" s="87" t="s">
        <v>16</v>
      </c>
    </row>
    <row r="3" spans="1:8" ht="3.75" customHeight="1" thickBot="1">
      <c r="A3" s="58"/>
      <c r="B3" s="15"/>
      <c r="C3" s="7"/>
      <c r="D3" s="25"/>
      <c r="E3" s="7"/>
      <c r="F3" s="81"/>
      <c r="G3" s="7"/>
      <c r="H3" s="81"/>
    </row>
    <row r="4" spans="1:8" ht="18" customHeight="1">
      <c r="A4" s="58"/>
      <c r="B4" s="17" t="s">
        <v>2</v>
      </c>
      <c r="C4" s="9"/>
      <c r="D4" s="26">
        <v>1</v>
      </c>
      <c r="F4" s="89">
        <v>2500</v>
      </c>
      <c r="G4" s="2"/>
      <c r="H4" s="82">
        <f>SUM(F4*D4)</f>
        <v>2500</v>
      </c>
    </row>
    <row r="5" spans="1:8" ht="18" customHeight="1">
      <c r="A5" s="58"/>
      <c r="B5" s="17" t="s">
        <v>2</v>
      </c>
      <c r="C5" s="9"/>
      <c r="D5" s="26"/>
      <c r="E5" s="2"/>
      <c r="F5" s="82"/>
      <c r="G5" s="2"/>
      <c r="H5" s="82">
        <f>SUM(F5*D5)</f>
        <v>0</v>
      </c>
    </row>
    <row r="6" spans="1:8" ht="18" customHeight="1">
      <c r="A6" s="58"/>
      <c r="B6" s="17" t="s">
        <v>2</v>
      </c>
      <c r="C6" s="9"/>
      <c r="D6" s="26"/>
      <c r="E6" s="2"/>
      <c r="F6" s="82"/>
      <c r="G6" s="2"/>
      <c r="H6" s="82">
        <f>SUM(F6*D6)</f>
        <v>0</v>
      </c>
    </row>
    <row r="7" spans="1:8" ht="18" customHeight="1">
      <c r="A7" s="58"/>
      <c r="B7" s="17" t="s">
        <v>122</v>
      </c>
      <c r="C7" s="9"/>
      <c r="D7" s="26">
        <v>1</v>
      </c>
      <c r="E7" s="2">
        <v>2000000</v>
      </c>
      <c r="F7" s="82">
        <v>1000</v>
      </c>
      <c r="G7" s="2"/>
      <c r="H7" s="82">
        <f aca="true" t="shared" si="0" ref="H7:H18">SUM(F7*D7)</f>
        <v>1000</v>
      </c>
    </row>
    <row r="8" spans="1:8" ht="18" customHeight="1">
      <c r="A8" s="58"/>
      <c r="B8" s="17" t="s">
        <v>17</v>
      </c>
      <c r="C8" s="9"/>
      <c r="D8" s="26">
        <v>1</v>
      </c>
      <c r="E8" s="2"/>
      <c r="F8" s="82">
        <v>1500</v>
      </c>
      <c r="G8" s="2"/>
      <c r="H8" s="82">
        <f t="shared" si="0"/>
        <v>1500</v>
      </c>
    </row>
    <row r="9" spans="1:8" ht="18" customHeight="1">
      <c r="A9" s="58"/>
      <c r="B9" s="17" t="s">
        <v>18</v>
      </c>
      <c r="C9" s="9"/>
      <c r="D9" s="26">
        <v>1</v>
      </c>
      <c r="E9" s="2"/>
      <c r="F9" s="82">
        <v>650</v>
      </c>
      <c r="G9" s="2"/>
      <c r="H9" s="82">
        <f t="shared" si="0"/>
        <v>650</v>
      </c>
    </row>
    <row r="10" spans="1:8" ht="18" customHeight="1">
      <c r="A10" s="58"/>
      <c r="B10" s="17" t="s">
        <v>19</v>
      </c>
      <c r="C10" s="9"/>
      <c r="D10" s="26">
        <v>1</v>
      </c>
      <c r="E10" s="2"/>
      <c r="F10" s="82">
        <v>500</v>
      </c>
      <c r="G10" s="2"/>
      <c r="H10" s="82">
        <f t="shared" si="0"/>
        <v>500</v>
      </c>
    </row>
    <row r="11" spans="1:8" ht="18" customHeight="1">
      <c r="A11" s="58"/>
      <c r="B11" s="17" t="s">
        <v>20</v>
      </c>
      <c r="C11" s="9"/>
      <c r="D11" s="26">
        <v>1</v>
      </c>
      <c r="E11" s="2"/>
      <c r="F11" s="82">
        <v>300</v>
      </c>
      <c r="G11" s="2"/>
      <c r="H11" s="82">
        <f t="shared" si="0"/>
        <v>300</v>
      </c>
    </row>
    <row r="12" spans="1:8" ht="18" customHeight="1">
      <c r="A12" s="58"/>
      <c r="B12" s="17" t="s">
        <v>21</v>
      </c>
      <c r="C12" s="9"/>
      <c r="D12" s="26">
        <v>1</v>
      </c>
      <c r="E12" s="2"/>
      <c r="F12" s="82">
        <v>500</v>
      </c>
      <c r="G12" s="2"/>
      <c r="H12" s="82">
        <f t="shared" si="0"/>
        <v>500</v>
      </c>
    </row>
    <row r="13" spans="1:8" ht="18" customHeight="1">
      <c r="A13" s="58"/>
      <c r="B13" s="17" t="s">
        <v>22</v>
      </c>
      <c r="C13" s="9"/>
      <c r="D13" s="26">
        <v>1</v>
      </c>
      <c r="E13" s="2"/>
      <c r="F13" s="82">
        <v>200</v>
      </c>
      <c r="G13" s="2"/>
      <c r="H13" s="82">
        <f t="shared" si="0"/>
        <v>200</v>
      </c>
    </row>
    <row r="14" spans="1:8" ht="18" customHeight="1">
      <c r="A14" s="58"/>
      <c r="B14" s="17" t="s">
        <v>22</v>
      </c>
      <c r="C14" s="9"/>
      <c r="D14" s="26">
        <v>1</v>
      </c>
      <c r="E14" s="2"/>
      <c r="F14" s="82">
        <v>200</v>
      </c>
      <c r="G14" s="2"/>
      <c r="H14" s="82">
        <f t="shared" si="0"/>
        <v>200</v>
      </c>
    </row>
    <row r="15" spans="1:8" ht="18" customHeight="1">
      <c r="A15" s="58"/>
      <c r="B15" s="17" t="s">
        <v>23</v>
      </c>
      <c r="C15" s="9"/>
      <c r="D15" s="26">
        <v>1</v>
      </c>
      <c r="E15" s="2"/>
      <c r="F15" s="82">
        <v>250</v>
      </c>
      <c r="G15" s="2"/>
      <c r="H15" s="82">
        <f t="shared" si="0"/>
        <v>250</v>
      </c>
    </row>
    <row r="16" spans="1:8" ht="18" customHeight="1">
      <c r="A16" s="58"/>
      <c r="B16" s="17" t="s">
        <v>24</v>
      </c>
      <c r="C16" s="9"/>
      <c r="D16" s="26">
        <v>1</v>
      </c>
      <c r="E16" s="2"/>
      <c r="F16" s="82">
        <v>200</v>
      </c>
      <c r="G16" s="2"/>
      <c r="H16" s="82">
        <f t="shared" si="0"/>
        <v>200</v>
      </c>
    </row>
    <row r="17" spans="1:8" ht="18" customHeight="1">
      <c r="A17" s="58"/>
      <c r="B17" s="17" t="s">
        <v>133</v>
      </c>
      <c r="C17" s="9"/>
      <c r="D17" s="26">
        <v>1</v>
      </c>
      <c r="E17" s="2"/>
      <c r="F17" s="82">
        <v>100</v>
      </c>
      <c r="G17" s="2"/>
      <c r="H17" s="82">
        <f t="shared" si="0"/>
        <v>100</v>
      </c>
    </row>
    <row r="18" spans="1:8" ht="18" customHeight="1">
      <c r="A18" s="58"/>
      <c r="B18" s="17" t="s">
        <v>127</v>
      </c>
      <c r="C18" s="9"/>
      <c r="D18" s="26">
        <v>1</v>
      </c>
      <c r="E18" s="2"/>
      <c r="F18" s="82">
        <v>400</v>
      </c>
      <c r="G18" s="2"/>
      <c r="H18" s="82">
        <f t="shared" si="0"/>
        <v>400</v>
      </c>
    </row>
    <row r="19" spans="1:8" ht="18" customHeight="1">
      <c r="A19" s="58"/>
      <c r="B19" s="17" t="s">
        <v>25</v>
      </c>
      <c r="C19" s="9"/>
      <c r="D19" s="26">
        <v>1</v>
      </c>
      <c r="E19" s="2"/>
      <c r="F19" s="82">
        <v>200</v>
      </c>
      <c r="G19" s="2"/>
      <c r="H19" s="82">
        <f>SUM(F19*D19)</f>
        <v>200</v>
      </c>
    </row>
    <row r="20" spans="1:8" ht="18" customHeight="1">
      <c r="A20" s="58"/>
      <c r="B20" s="17" t="s">
        <v>26</v>
      </c>
      <c r="C20" s="9"/>
      <c r="D20" s="26">
        <v>1</v>
      </c>
      <c r="E20" s="2"/>
      <c r="F20" s="82">
        <v>200</v>
      </c>
      <c r="G20" s="2"/>
      <c r="H20" s="82">
        <f aca="true" t="shared" si="1" ref="H20:H25">SUM(F20*D20)</f>
        <v>200</v>
      </c>
    </row>
    <row r="21" spans="1:8" ht="18" customHeight="1">
      <c r="A21" s="58"/>
      <c r="B21" s="17" t="s">
        <v>27</v>
      </c>
      <c r="C21" s="9"/>
      <c r="D21" s="26">
        <v>1</v>
      </c>
      <c r="E21" s="2"/>
      <c r="F21" s="82">
        <v>200</v>
      </c>
      <c r="G21" s="2"/>
      <c r="H21" s="82">
        <f t="shared" si="1"/>
        <v>200</v>
      </c>
    </row>
    <row r="22" spans="1:8" ht="18" customHeight="1">
      <c r="A22" s="58"/>
      <c r="B22" s="17" t="s">
        <v>28</v>
      </c>
      <c r="C22" s="9"/>
      <c r="D22" s="26">
        <v>1</v>
      </c>
      <c r="E22" s="2"/>
      <c r="F22" s="82">
        <v>150</v>
      </c>
      <c r="G22" s="2"/>
      <c r="H22" s="82">
        <f t="shared" si="1"/>
        <v>150</v>
      </c>
    </row>
    <row r="23" spans="1:8" ht="18" customHeight="1">
      <c r="A23" s="58"/>
      <c r="B23" s="17" t="s">
        <v>29</v>
      </c>
      <c r="C23" s="9"/>
      <c r="D23" s="26"/>
      <c r="E23" s="2"/>
      <c r="F23" s="82"/>
      <c r="G23" s="2"/>
      <c r="H23" s="82">
        <f t="shared" si="1"/>
        <v>0</v>
      </c>
    </row>
    <row r="24" spans="1:8" ht="18" customHeight="1">
      <c r="A24" s="58"/>
      <c r="B24" s="17" t="s">
        <v>30</v>
      </c>
      <c r="C24" s="9"/>
      <c r="D24" s="26">
        <v>1</v>
      </c>
      <c r="E24" s="2"/>
      <c r="F24" s="82">
        <v>100</v>
      </c>
      <c r="G24" s="2"/>
      <c r="H24" s="82">
        <f t="shared" si="1"/>
        <v>100</v>
      </c>
    </row>
    <row r="25" spans="1:8" ht="18" customHeight="1">
      <c r="A25" s="58"/>
      <c r="B25" s="17" t="s">
        <v>31</v>
      </c>
      <c r="C25" s="9"/>
      <c r="D25" s="26"/>
      <c r="E25" s="2"/>
      <c r="F25" s="82"/>
      <c r="G25" s="2"/>
      <c r="H25" s="82">
        <f t="shared" si="1"/>
        <v>0</v>
      </c>
    </row>
    <row r="26" spans="1:8" ht="18" customHeight="1">
      <c r="A26" s="58"/>
      <c r="B26" s="17" t="s">
        <v>32</v>
      </c>
      <c r="C26" s="9"/>
      <c r="D26" s="26"/>
      <c r="E26" s="2"/>
      <c r="F26" s="82"/>
      <c r="G26" s="2"/>
      <c r="H26" s="82">
        <f>SUM(D26*F26)</f>
        <v>0</v>
      </c>
    </row>
    <row r="27" spans="1:8" ht="18" customHeight="1">
      <c r="A27" s="58"/>
      <c r="B27" s="17" t="s">
        <v>33</v>
      </c>
      <c r="C27" s="9"/>
      <c r="D27" s="26"/>
      <c r="E27" s="2"/>
      <c r="F27" s="82"/>
      <c r="G27" s="2"/>
      <c r="H27" s="82">
        <f>SUM(D27*F27)</f>
        <v>0</v>
      </c>
    </row>
    <row r="28" spans="1:8" ht="18" customHeight="1">
      <c r="A28" s="58"/>
      <c r="B28" s="17" t="s">
        <v>34</v>
      </c>
      <c r="C28" s="9"/>
      <c r="D28" s="26"/>
      <c r="E28" s="2"/>
      <c r="F28" s="82"/>
      <c r="G28" s="2"/>
      <c r="H28" s="82">
        <f>SUM(D28*F28)</f>
        <v>0</v>
      </c>
    </row>
    <row r="29" spans="1:8" ht="18" customHeight="1">
      <c r="A29" s="58"/>
      <c r="B29" s="17" t="s">
        <v>35</v>
      </c>
      <c r="C29" s="9"/>
      <c r="D29" s="26"/>
      <c r="E29" s="2"/>
      <c r="F29" s="82"/>
      <c r="G29" s="2"/>
      <c r="H29" s="82">
        <f>SUM(D29*F29)</f>
        <v>0</v>
      </c>
    </row>
    <row r="30" spans="1:8" ht="18" customHeight="1">
      <c r="A30" s="58"/>
      <c r="B30" s="17" t="s">
        <v>36</v>
      </c>
      <c r="C30" s="9"/>
      <c r="D30" s="26"/>
      <c r="E30" s="2"/>
      <c r="F30" s="82"/>
      <c r="G30" s="2"/>
      <c r="H30" s="82">
        <f>SUM(D30*F30)</f>
        <v>0</v>
      </c>
    </row>
    <row r="31" spans="1:8" ht="18" customHeight="1">
      <c r="A31" s="58"/>
      <c r="B31" s="17" t="s">
        <v>151</v>
      </c>
      <c r="C31" s="9"/>
      <c r="D31" s="26"/>
      <c r="E31" s="2"/>
      <c r="F31" s="82"/>
      <c r="G31" s="2"/>
      <c r="H31" s="82"/>
    </row>
    <row r="32" spans="1:8" ht="18" customHeight="1">
      <c r="A32" s="58"/>
      <c r="B32" s="17" t="s">
        <v>37</v>
      </c>
      <c r="C32" s="9"/>
      <c r="D32" s="26"/>
      <c r="E32" s="2"/>
      <c r="F32" s="82"/>
      <c r="G32" s="2"/>
      <c r="H32" s="82">
        <f>SUM(D32*F32)</f>
        <v>0</v>
      </c>
    </row>
    <row r="33" spans="1:8" ht="18" customHeight="1">
      <c r="A33" s="58"/>
      <c r="B33" s="17"/>
      <c r="C33" s="9"/>
      <c r="D33" s="26"/>
      <c r="E33" s="2"/>
      <c r="F33" s="82"/>
      <c r="G33" s="2"/>
      <c r="H33" s="82">
        <f>SUM(D33*F33)</f>
        <v>0</v>
      </c>
    </row>
    <row r="34" spans="1:8" ht="4.5" customHeight="1">
      <c r="A34" s="58"/>
      <c r="B34" s="20"/>
      <c r="C34" s="9"/>
      <c r="D34" s="27"/>
      <c r="E34" s="2"/>
      <c r="F34" s="84"/>
      <c r="G34" s="2"/>
      <c r="H34" s="84"/>
    </row>
    <row r="35" spans="1:8" ht="24" customHeight="1">
      <c r="A35" s="58"/>
      <c r="B35" s="22" t="s">
        <v>38</v>
      </c>
      <c r="C35" s="9"/>
      <c r="D35" s="26"/>
      <c r="E35" s="2"/>
      <c r="F35" s="82"/>
      <c r="G35" s="2"/>
      <c r="H35" s="82">
        <f>SUM(H4:H34)</f>
        <v>9150</v>
      </c>
    </row>
    <row r="36" spans="2:8" ht="3.75" customHeight="1">
      <c r="B36" s="20"/>
      <c r="C36" s="9"/>
      <c r="D36" s="27"/>
      <c r="E36" s="2"/>
      <c r="F36" s="85"/>
      <c r="G36" s="2"/>
      <c r="H36" s="85"/>
    </row>
  </sheetData>
  <printOptions gridLines="1"/>
  <pageMargins left="1.299212598425197" right="0.7480314960629921" top="1.7322834645669292" bottom="0.984251968503937" header="0.5118110236220472" footer="0.5118110236220472"/>
  <pageSetup blackAndWhite="1"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B1">
      <selection activeCell="H24" sqref="H24"/>
    </sheetView>
  </sheetViews>
  <sheetFormatPr defaultColWidth="9.140625" defaultRowHeight="12.75"/>
  <cols>
    <col min="1" max="1" width="0" style="4" hidden="1" customWidth="1"/>
    <col min="2" max="2" width="32.421875" style="4" bestFit="1" customWidth="1"/>
    <col min="3" max="3" width="0.5625" style="4" customWidth="1"/>
    <col min="4" max="4" width="9.7109375" style="29" customWidth="1"/>
    <col min="5" max="5" width="0.85546875" style="4" customWidth="1"/>
    <col min="6" max="6" width="12.57421875" style="70" customWidth="1"/>
    <col min="7" max="7" width="0.71875" style="4" customWidth="1"/>
    <col min="8" max="8" width="17.7109375" style="70" customWidth="1"/>
    <col min="9" max="16384" width="10.7109375" style="4" customWidth="1"/>
  </cols>
  <sheetData>
    <row r="1" ht="13.5" thickBot="1">
      <c r="A1" s="46"/>
    </row>
    <row r="2" spans="1:8" ht="27.75" customHeight="1" thickBot="1">
      <c r="A2" s="58"/>
      <c r="B2" s="61" t="s">
        <v>105</v>
      </c>
      <c r="C2" s="43"/>
      <c r="D2" s="48" t="s">
        <v>111</v>
      </c>
      <c r="E2" s="45"/>
      <c r="F2" s="80" t="s">
        <v>51</v>
      </c>
      <c r="G2" s="45"/>
      <c r="H2" s="87" t="s">
        <v>16</v>
      </c>
    </row>
    <row r="3" spans="1:8" ht="3.75" customHeight="1" thickBot="1">
      <c r="A3" s="58"/>
      <c r="B3" s="15"/>
      <c r="C3" s="7"/>
      <c r="D3" s="25"/>
      <c r="E3" s="7"/>
      <c r="F3" s="81"/>
      <c r="G3" s="7"/>
      <c r="H3" s="90"/>
    </row>
    <row r="4" spans="1:8" ht="18" customHeight="1">
      <c r="A4" s="58"/>
      <c r="B4" s="17" t="s">
        <v>52</v>
      </c>
      <c r="C4" s="9"/>
      <c r="D4" s="26"/>
      <c r="F4" s="82"/>
      <c r="G4" s="32"/>
      <c r="H4" s="82"/>
    </row>
    <row r="5" spans="1:8" ht="18" customHeight="1">
      <c r="A5" s="58"/>
      <c r="B5" s="17" t="s">
        <v>106</v>
      </c>
      <c r="C5" s="9"/>
      <c r="D5" s="26"/>
      <c r="E5" s="2"/>
      <c r="F5" s="82"/>
      <c r="G5" s="32"/>
      <c r="H5" s="82">
        <f>SUM(D5*F5)</f>
        <v>0</v>
      </c>
    </row>
    <row r="6" spans="1:8" ht="18" customHeight="1">
      <c r="A6" s="58"/>
      <c r="B6" s="17" t="s">
        <v>128</v>
      </c>
      <c r="C6" s="9"/>
      <c r="D6" s="26"/>
      <c r="E6" s="2"/>
      <c r="F6" s="82"/>
      <c r="G6" s="32"/>
      <c r="H6" s="82">
        <f>SUM(D6*F6)</f>
        <v>0</v>
      </c>
    </row>
    <row r="7" spans="1:8" ht="18" customHeight="1">
      <c r="A7" s="58"/>
      <c r="B7" s="17" t="s">
        <v>107</v>
      </c>
      <c r="C7" s="9"/>
      <c r="D7" s="26">
        <v>1</v>
      </c>
      <c r="E7" s="2"/>
      <c r="F7" s="82">
        <v>100</v>
      </c>
      <c r="G7" s="32"/>
      <c r="H7" s="82">
        <f aca="true" t="shared" si="0" ref="H7:H12">SUM(F7*D7)</f>
        <v>100</v>
      </c>
    </row>
    <row r="8" spans="1:8" ht="18" customHeight="1">
      <c r="A8" s="58"/>
      <c r="B8" s="17" t="s">
        <v>129</v>
      </c>
      <c r="C8" s="9"/>
      <c r="D8" s="26">
        <v>1</v>
      </c>
      <c r="E8" s="2"/>
      <c r="F8" s="82">
        <v>100</v>
      </c>
      <c r="G8" s="32"/>
      <c r="H8" s="82">
        <f t="shared" si="0"/>
        <v>100</v>
      </c>
    </row>
    <row r="9" spans="1:8" ht="18" customHeight="1">
      <c r="A9" s="58"/>
      <c r="B9" s="17" t="s">
        <v>108</v>
      </c>
      <c r="C9" s="9"/>
      <c r="D9" s="26"/>
      <c r="E9" s="2"/>
      <c r="F9" s="82"/>
      <c r="G9" s="32"/>
      <c r="H9" s="82">
        <f t="shared" si="0"/>
        <v>0</v>
      </c>
    </row>
    <row r="10" spans="1:8" ht="18" customHeight="1">
      <c r="A10" s="58"/>
      <c r="B10" s="17" t="s">
        <v>109</v>
      </c>
      <c r="C10" s="9"/>
      <c r="D10" s="26"/>
      <c r="E10" s="2"/>
      <c r="F10" s="82"/>
      <c r="G10" s="32"/>
      <c r="H10" s="82">
        <f t="shared" si="0"/>
        <v>0</v>
      </c>
    </row>
    <row r="11" spans="1:8" ht="18" customHeight="1">
      <c r="A11" s="58"/>
      <c r="B11" s="17" t="s">
        <v>53</v>
      </c>
      <c r="C11" s="9"/>
      <c r="D11" s="26"/>
      <c r="E11" s="2"/>
      <c r="F11" s="82"/>
      <c r="G11" s="32"/>
      <c r="H11" s="82">
        <f t="shared" si="0"/>
        <v>0</v>
      </c>
    </row>
    <row r="12" spans="1:8" ht="18" customHeight="1">
      <c r="A12" s="58"/>
      <c r="B12" s="17" t="s">
        <v>110</v>
      </c>
      <c r="C12" s="9"/>
      <c r="D12" s="26"/>
      <c r="E12" s="2"/>
      <c r="F12" s="82"/>
      <c r="G12" s="32"/>
      <c r="H12" s="82">
        <f t="shared" si="0"/>
        <v>0</v>
      </c>
    </row>
    <row r="13" spans="1:8" ht="4.5" customHeight="1">
      <c r="A13" s="58"/>
      <c r="B13" s="20"/>
      <c r="C13" s="9"/>
      <c r="D13" s="27"/>
      <c r="E13" s="2"/>
      <c r="F13" s="84"/>
      <c r="G13" s="32"/>
      <c r="H13" s="84"/>
    </row>
    <row r="14" spans="1:8" ht="24" customHeight="1">
      <c r="A14" s="58"/>
      <c r="B14" s="22" t="s">
        <v>38</v>
      </c>
      <c r="C14" s="9"/>
      <c r="D14" s="26"/>
      <c r="E14" s="2"/>
      <c r="F14" s="82"/>
      <c r="G14" s="32"/>
      <c r="H14" s="82">
        <f>SUM(H4:H13)</f>
        <v>200</v>
      </c>
    </row>
    <row r="15" spans="1:8" ht="3.75" customHeight="1">
      <c r="A15" s="58"/>
      <c r="B15" s="20"/>
      <c r="C15" s="9"/>
      <c r="D15" s="27"/>
      <c r="E15" s="2"/>
      <c r="F15" s="84"/>
      <c r="G15" s="32"/>
      <c r="H15" s="84"/>
    </row>
  </sheetData>
  <printOptions gridLines="1"/>
  <pageMargins left="1.299212598425197" right="0.7480314960629921" top="3.3070866141732287" bottom="0.984251968503937" header="0.5118110236220472" footer="0.5118110236220472"/>
  <pageSetup blackAndWhite="1"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B5">
      <selection activeCell="B8" sqref="B8"/>
    </sheetView>
  </sheetViews>
  <sheetFormatPr defaultColWidth="9.140625" defaultRowHeight="12.75"/>
  <cols>
    <col min="1" max="1" width="0" style="4" hidden="1" customWidth="1"/>
    <col min="2" max="2" width="27.28125" style="4" bestFit="1" customWidth="1"/>
    <col min="3" max="3" width="0.85546875" style="4" customWidth="1"/>
    <col min="4" max="4" width="11.57421875" style="36" customWidth="1"/>
    <col min="5" max="5" width="0.71875" style="4" customWidth="1"/>
    <col min="6" max="6" width="14.7109375" style="86" bestFit="1" customWidth="1"/>
    <col min="7" max="7" width="0.5625" style="4" customWidth="1"/>
    <col min="8" max="8" width="16.140625" style="86" customWidth="1"/>
    <col min="9" max="16384" width="10.7109375" style="4" customWidth="1"/>
  </cols>
  <sheetData>
    <row r="1" ht="13.5" thickBot="1">
      <c r="A1" s="46"/>
    </row>
    <row r="2" spans="1:8" ht="27.75" customHeight="1" thickBot="1">
      <c r="A2" s="58"/>
      <c r="B2" s="61" t="s">
        <v>6</v>
      </c>
      <c r="C2" s="43"/>
      <c r="D2" s="48" t="s">
        <v>54</v>
      </c>
      <c r="E2" s="45"/>
      <c r="F2" s="80" t="s">
        <v>55</v>
      </c>
      <c r="G2" s="45"/>
      <c r="H2" s="80" t="s">
        <v>56</v>
      </c>
    </row>
    <row r="3" spans="1:8" ht="3.75" customHeight="1" thickBot="1">
      <c r="A3" s="58"/>
      <c r="B3" s="15"/>
      <c r="C3" s="7"/>
      <c r="D3" s="33"/>
      <c r="E3" s="7"/>
      <c r="F3" s="81"/>
      <c r="G3" s="7"/>
      <c r="H3" s="81"/>
    </row>
    <row r="4" spans="1:8" ht="18" customHeight="1">
      <c r="A4" s="58"/>
      <c r="B4" s="17" t="s">
        <v>119</v>
      </c>
      <c r="C4" s="9"/>
      <c r="D4" s="34"/>
      <c r="E4" s="2" t="s">
        <v>57</v>
      </c>
      <c r="F4" s="82"/>
      <c r="G4" s="2"/>
      <c r="H4" s="82">
        <f>SUM(F4*D4)</f>
        <v>0</v>
      </c>
    </row>
    <row r="5" spans="1:8" ht="18" customHeight="1">
      <c r="A5" s="58"/>
      <c r="B5" s="17" t="s">
        <v>152</v>
      </c>
      <c r="C5" s="9"/>
      <c r="D5" s="34">
        <v>1</v>
      </c>
      <c r="E5" s="2"/>
      <c r="F5" s="82">
        <v>4000</v>
      </c>
      <c r="G5" s="2"/>
      <c r="H5" s="82">
        <f>SUM(F5*D5)</f>
        <v>4000</v>
      </c>
    </row>
    <row r="6" spans="1:8" ht="18" customHeight="1">
      <c r="A6" s="58"/>
      <c r="B6" s="17" t="s">
        <v>130</v>
      </c>
      <c r="C6" s="9"/>
      <c r="D6" s="34"/>
      <c r="E6" s="2"/>
      <c r="F6" s="82"/>
      <c r="G6" s="2"/>
      <c r="H6" s="82">
        <f>SUM(F6*D6)</f>
        <v>0</v>
      </c>
    </row>
    <row r="7" spans="1:8" ht="18" customHeight="1">
      <c r="A7" s="58"/>
      <c r="B7" s="17" t="s">
        <v>58</v>
      </c>
      <c r="C7" s="9"/>
      <c r="D7" s="34"/>
      <c r="E7" s="2"/>
      <c r="F7" s="82"/>
      <c r="G7" s="2"/>
      <c r="H7" s="82">
        <f>SUM(F7*D7)</f>
        <v>0</v>
      </c>
    </row>
    <row r="8" spans="1:8" ht="18" customHeight="1">
      <c r="A8" s="58"/>
      <c r="B8" s="17" t="s">
        <v>174</v>
      </c>
      <c r="C8" s="9"/>
      <c r="D8" s="34"/>
      <c r="E8" s="2"/>
      <c r="F8" s="82"/>
      <c r="G8" s="2"/>
      <c r="H8" s="82"/>
    </row>
    <row r="9" spans="1:8" ht="18" customHeight="1">
      <c r="A9" s="58"/>
      <c r="B9" s="17" t="s">
        <v>59</v>
      </c>
      <c r="C9" s="9"/>
      <c r="D9" s="34"/>
      <c r="E9" s="2"/>
      <c r="F9" s="82"/>
      <c r="G9" s="2"/>
      <c r="H9" s="82">
        <f>SUM(F9*D9)</f>
        <v>0</v>
      </c>
    </row>
    <row r="10" spans="1:8" ht="4.5" customHeight="1">
      <c r="A10" s="58"/>
      <c r="B10" s="20"/>
      <c r="C10" s="9"/>
      <c r="D10" s="35"/>
      <c r="E10" s="2"/>
      <c r="F10" s="84"/>
      <c r="G10" s="2"/>
      <c r="H10" s="84"/>
    </row>
    <row r="11" spans="1:8" ht="24" customHeight="1">
      <c r="A11" s="58"/>
      <c r="B11" s="17" t="s">
        <v>60</v>
      </c>
      <c r="C11" s="9"/>
      <c r="D11" s="34"/>
      <c r="E11" s="2"/>
      <c r="F11" s="82"/>
      <c r="G11" s="2"/>
      <c r="H11" s="82">
        <f>SUM(H4:H10)</f>
        <v>4000</v>
      </c>
    </row>
    <row r="12" spans="1:8" ht="24" customHeight="1">
      <c r="A12" s="58"/>
      <c r="B12" s="17" t="s">
        <v>61</v>
      </c>
      <c r="C12" s="9"/>
      <c r="D12" s="34"/>
      <c r="E12" s="2"/>
      <c r="F12" s="82"/>
      <c r="G12" s="2"/>
      <c r="H12" s="82">
        <f>SUM(H11)*22.4%+H11</f>
        <v>4896</v>
      </c>
    </row>
    <row r="13" spans="1:8" ht="3.75" customHeight="1">
      <c r="A13" s="58"/>
      <c r="B13" s="20"/>
      <c r="C13" s="9"/>
      <c r="D13" s="35"/>
      <c r="F13" s="84"/>
      <c r="G13" s="2"/>
      <c r="H13" s="84"/>
    </row>
    <row r="14" spans="4:8" ht="12.75">
      <c r="D14" s="4"/>
      <c r="F14" s="70"/>
      <c r="H14" s="70"/>
    </row>
    <row r="15" spans="4:8" ht="12.75">
      <c r="D15" s="4"/>
      <c r="F15" s="70"/>
      <c r="H15" s="70"/>
    </row>
    <row r="16" spans="4:8" ht="12.75">
      <c r="D16" s="4"/>
      <c r="F16" s="70"/>
      <c r="H16" s="70"/>
    </row>
    <row r="17" spans="4:8" ht="12.75">
      <c r="D17" s="4"/>
      <c r="F17" s="70"/>
      <c r="H17" s="70"/>
    </row>
    <row r="18" spans="4:8" ht="12.75">
      <c r="D18" s="4"/>
      <c r="F18" s="70"/>
      <c r="H18" s="70"/>
    </row>
    <row r="19" spans="4:8" ht="12.75">
      <c r="D19" s="4"/>
      <c r="F19" s="70"/>
      <c r="H19" s="70"/>
    </row>
    <row r="20" spans="4:8" ht="12.75">
      <c r="D20" s="4"/>
      <c r="F20" s="70"/>
      <c r="H20" s="70"/>
    </row>
    <row r="21" spans="4:8" ht="12.75">
      <c r="D21" s="4"/>
      <c r="F21" s="70"/>
      <c r="H21" s="70"/>
    </row>
    <row r="22" spans="4:8" ht="12.75">
      <c r="D22" s="4"/>
      <c r="F22" s="70"/>
      <c r="H22" s="70"/>
    </row>
    <row r="23" spans="4:8" ht="12.75">
      <c r="D23" s="4"/>
      <c r="F23" s="70"/>
      <c r="H23" s="70"/>
    </row>
    <row r="24" spans="4:8" ht="12.75">
      <c r="D24" s="4"/>
      <c r="F24" s="70"/>
      <c r="H24" s="70"/>
    </row>
    <row r="25" spans="4:8" ht="12.75">
      <c r="D25" s="4"/>
      <c r="F25" s="70"/>
      <c r="H25" s="70"/>
    </row>
    <row r="26" spans="4:8" ht="12.75">
      <c r="D26" s="4"/>
      <c r="F26" s="70"/>
      <c r="H26" s="70"/>
    </row>
    <row r="27" spans="4:8" ht="12.75">
      <c r="D27" s="4"/>
      <c r="F27" s="70"/>
      <c r="H27" s="70"/>
    </row>
    <row r="28" spans="4:8" ht="12.75">
      <c r="D28" s="4"/>
      <c r="F28" s="70"/>
      <c r="H28" s="70"/>
    </row>
    <row r="29" spans="4:8" ht="12.75">
      <c r="D29" s="4"/>
      <c r="F29" s="70"/>
      <c r="H29" s="70"/>
    </row>
    <row r="30" spans="4:8" ht="12.75">
      <c r="D30" s="4"/>
      <c r="F30" s="70"/>
      <c r="H30" s="70"/>
    </row>
  </sheetData>
  <printOptions gridLines="1"/>
  <pageMargins left="1.299212598425197" right="0.7480314960629921" top="3.7795275590551185" bottom="0.984251968503937" header="0.5118110236220472" footer="0.5118110236220472"/>
  <pageSetup blackAndWhite="1"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B1">
      <selection activeCell="H1" sqref="H1:H16384"/>
    </sheetView>
  </sheetViews>
  <sheetFormatPr defaultColWidth="9.140625" defaultRowHeight="12.75"/>
  <cols>
    <col min="1" max="1" width="0" style="4" hidden="1" customWidth="1"/>
    <col min="2" max="2" width="19.28125" style="4" bestFit="1" customWidth="1"/>
    <col min="3" max="3" width="0.5625" style="4" customWidth="1"/>
    <col min="4" max="4" width="11.00390625" style="29" customWidth="1"/>
    <col min="5" max="5" width="0.5625" style="4" customWidth="1"/>
    <col min="6" max="6" width="12.57421875" style="86" customWidth="1"/>
    <col min="7" max="7" width="0.5625" style="4" customWidth="1"/>
    <col min="8" max="8" width="16.140625" style="86" customWidth="1"/>
    <col min="9" max="16384" width="10.7109375" style="4" customWidth="1"/>
  </cols>
  <sheetData>
    <row r="1" ht="13.5" thickBot="1">
      <c r="A1" s="46"/>
    </row>
    <row r="2" spans="1:8" ht="27.75" customHeight="1" thickBot="1">
      <c r="A2" s="58"/>
      <c r="B2" s="61" t="s">
        <v>62</v>
      </c>
      <c r="C2" s="43"/>
      <c r="D2" s="48" t="s">
        <v>41</v>
      </c>
      <c r="E2" s="45"/>
      <c r="F2" s="80" t="s">
        <v>15</v>
      </c>
      <c r="G2" s="45"/>
      <c r="H2" s="87" t="s">
        <v>16</v>
      </c>
    </row>
    <row r="3" spans="1:8" ht="3.75" customHeight="1" thickBot="1">
      <c r="A3" s="58"/>
      <c r="B3" s="15"/>
      <c r="C3" s="7"/>
      <c r="D3" s="25"/>
      <c r="E3" s="7"/>
      <c r="F3" s="81"/>
      <c r="G3" s="7"/>
      <c r="H3" s="81"/>
    </row>
    <row r="4" spans="1:8" ht="18" customHeight="1">
      <c r="A4" s="58"/>
      <c r="B4" s="17" t="s">
        <v>63</v>
      </c>
      <c r="C4" s="9"/>
      <c r="D4" s="26"/>
      <c r="F4" s="82"/>
      <c r="G4" s="2"/>
      <c r="H4" s="82">
        <f>SUM(D4*F4)</f>
        <v>0</v>
      </c>
    </row>
    <row r="5" spans="1:8" ht="18" customHeight="1">
      <c r="A5" s="58"/>
      <c r="B5" s="17" t="s">
        <v>131</v>
      </c>
      <c r="C5" s="9"/>
      <c r="D5" s="26"/>
      <c r="E5" s="2"/>
      <c r="F5" s="82"/>
      <c r="G5" s="2"/>
      <c r="H5" s="82">
        <f>SUM(F5*D5)</f>
        <v>0</v>
      </c>
    </row>
    <row r="6" spans="1:8" ht="18" customHeight="1">
      <c r="A6" s="58"/>
      <c r="B6" s="17" t="s">
        <v>153</v>
      </c>
      <c r="C6" s="9"/>
      <c r="D6" s="26">
        <v>1</v>
      </c>
      <c r="E6" s="2"/>
      <c r="F6" s="82">
        <v>1500</v>
      </c>
      <c r="G6" s="2"/>
      <c r="H6" s="82">
        <f>SUM(F6*D6)</f>
        <v>1500</v>
      </c>
    </row>
    <row r="7" spans="1:8" ht="4.5" customHeight="1">
      <c r="A7" s="58"/>
      <c r="B7" s="20"/>
      <c r="C7" s="9"/>
      <c r="D7" s="27"/>
      <c r="E7" s="2"/>
      <c r="F7" s="84"/>
      <c r="G7" s="2"/>
      <c r="H7" s="84"/>
    </row>
    <row r="8" spans="1:8" ht="24" customHeight="1">
      <c r="A8" s="58"/>
      <c r="B8" s="22" t="s">
        <v>38</v>
      </c>
      <c r="C8" s="9"/>
      <c r="D8" s="26"/>
      <c r="E8" s="2"/>
      <c r="F8" s="82"/>
      <c r="G8" s="2"/>
      <c r="H8" s="82">
        <f>SUM(H4:H7)</f>
        <v>1500</v>
      </c>
    </row>
    <row r="9" spans="1:8" ht="3.75" customHeight="1">
      <c r="A9" s="58"/>
      <c r="B9" s="20"/>
      <c r="C9" s="9"/>
      <c r="D9" s="27"/>
      <c r="E9" s="2"/>
      <c r="F9" s="84"/>
      <c r="G9" s="2"/>
      <c r="H9" s="84"/>
    </row>
    <row r="10" spans="4:8" ht="12.75">
      <c r="D10" s="4"/>
      <c r="F10" s="70"/>
      <c r="H10" s="70"/>
    </row>
    <row r="11" spans="4:8" ht="12.75">
      <c r="D11" s="4"/>
      <c r="F11" s="70"/>
      <c r="H11" s="70"/>
    </row>
    <row r="12" spans="4:8" ht="12.75">
      <c r="D12" s="4"/>
      <c r="F12" s="70"/>
      <c r="H12" s="70"/>
    </row>
    <row r="13" spans="4:8" ht="12.75">
      <c r="D13" s="4"/>
      <c r="F13" s="70"/>
      <c r="H13" s="70"/>
    </row>
    <row r="14" spans="4:8" ht="12.75">
      <c r="D14" s="4"/>
      <c r="F14" s="70"/>
      <c r="H14" s="70"/>
    </row>
    <row r="15" spans="4:8" ht="12.75">
      <c r="D15" s="4"/>
      <c r="F15" s="70"/>
      <c r="H15" s="70"/>
    </row>
    <row r="16" spans="4:8" ht="12.75">
      <c r="D16" s="4"/>
      <c r="F16" s="70"/>
      <c r="H16" s="70"/>
    </row>
    <row r="17" spans="4:8" ht="12.75">
      <c r="D17" s="4"/>
      <c r="F17" s="70"/>
      <c r="H17" s="70"/>
    </row>
    <row r="18" spans="4:8" ht="12.75">
      <c r="D18" s="4"/>
      <c r="F18" s="70"/>
      <c r="H18" s="70"/>
    </row>
    <row r="19" spans="4:8" ht="12.75">
      <c r="D19" s="4"/>
      <c r="F19" s="70"/>
      <c r="H19" s="70"/>
    </row>
    <row r="20" spans="4:8" ht="12.75">
      <c r="D20" s="4"/>
      <c r="F20" s="70"/>
      <c r="H20" s="70"/>
    </row>
    <row r="21" spans="4:8" ht="12.75">
      <c r="D21" s="4"/>
      <c r="F21" s="70"/>
      <c r="H21" s="70"/>
    </row>
    <row r="22" spans="4:8" ht="12.75">
      <c r="D22" s="4"/>
      <c r="F22" s="70"/>
      <c r="H22" s="70"/>
    </row>
  </sheetData>
  <printOptions gridLines="1"/>
  <pageMargins left="1.299212598425197" right="0.7480314960629921" top="3.937007874015748" bottom="0.984251968503937" header="0.5118110236220472" footer="0.5118110236220472"/>
  <pageSetup blackAndWhite="1" horizontalDpi="300" verticalDpi="3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H34"/>
  <sheetViews>
    <sheetView workbookViewId="0" topLeftCell="B1">
      <selection activeCell="H1" sqref="H1:H16384"/>
    </sheetView>
  </sheetViews>
  <sheetFormatPr defaultColWidth="9.140625" defaultRowHeight="12.75"/>
  <cols>
    <col min="1" max="1" width="0" style="4" hidden="1" customWidth="1"/>
    <col min="2" max="2" width="34.57421875" style="4" customWidth="1"/>
    <col min="3" max="3" width="0.85546875" style="4" customWidth="1"/>
    <col min="4" max="4" width="8.7109375" style="29" customWidth="1"/>
    <col min="5" max="5" width="0.71875" style="4" customWidth="1"/>
    <col min="6" max="6" width="12.57421875" style="86" customWidth="1"/>
    <col min="7" max="7" width="0.5625" style="4" customWidth="1"/>
    <col min="8" max="8" width="16.140625" style="86" customWidth="1"/>
    <col min="9" max="16384" width="10.7109375" style="4" customWidth="1"/>
  </cols>
  <sheetData>
    <row r="1" ht="13.5" thickBot="1">
      <c r="A1" s="46"/>
    </row>
    <row r="2" spans="1:8" ht="27.75" customHeight="1" thickBot="1">
      <c r="A2" s="58"/>
      <c r="B2" s="61" t="s">
        <v>40</v>
      </c>
      <c r="C2" s="43"/>
      <c r="D2" s="48" t="s">
        <v>14</v>
      </c>
      <c r="E2" s="45"/>
      <c r="F2" s="80" t="s">
        <v>15</v>
      </c>
      <c r="G2" s="45"/>
      <c r="H2" s="87" t="s">
        <v>16</v>
      </c>
    </row>
    <row r="3" spans="1:8" ht="3.75" customHeight="1" thickBot="1">
      <c r="A3" s="58"/>
      <c r="B3" s="15"/>
      <c r="C3" s="7"/>
      <c r="D3" s="25"/>
      <c r="E3" s="7"/>
      <c r="F3" s="81"/>
      <c r="G3" s="7"/>
      <c r="H3" s="81"/>
    </row>
    <row r="4" spans="1:8" ht="18" customHeight="1">
      <c r="A4" s="58"/>
      <c r="B4" s="17" t="s">
        <v>42</v>
      </c>
      <c r="C4" s="9"/>
      <c r="D4" s="26"/>
      <c r="E4" s="30"/>
      <c r="F4" s="89"/>
      <c r="G4" s="2"/>
      <c r="H4" s="82">
        <f aca="true" t="shared" si="0" ref="H4:H13">SUM(D4*F4)</f>
        <v>0</v>
      </c>
    </row>
    <row r="5" spans="1:8" ht="18" customHeight="1">
      <c r="A5" s="58"/>
      <c r="B5" s="17" t="s">
        <v>43</v>
      </c>
      <c r="C5" s="9"/>
      <c r="D5" s="26"/>
      <c r="E5" s="9"/>
      <c r="F5" s="82"/>
      <c r="G5" s="2"/>
      <c r="H5" s="82">
        <f t="shared" si="0"/>
        <v>0</v>
      </c>
    </row>
    <row r="6" spans="1:8" ht="18" customHeight="1">
      <c r="A6" s="58"/>
      <c r="B6" s="17" t="s">
        <v>44</v>
      </c>
      <c r="C6" s="9"/>
      <c r="D6" s="26"/>
      <c r="E6" s="9"/>
      <c r="F6" s="82"/>
      <c r="G6" s="2"/>
      <c r="H6" s="82">
        <f t="shared" si="0"/>
        <v>0</v>
      </c>
    </row>
    <row r="7" spans="1:8" ht="18" customHeight="1">
      <c r="A7" s="58"/>
      <c r="B7" s="17" t="s">
        <v>132</v>
      </c>
      <c r="C7" s="9"/>
      <c r="D7" s="26"/>
      <c r="E7" s="9"/>
      <c r="F7" s="82"/>
      <c r="G7" s="2"/>
      <c r="H7" s="82">
        <f t="shared" si="0"/>
        <v>0</v>
      </c>
    </row>
    <row r="8" spans="1:8" ht="18" customHeight="1">
      <c r="A8" s="58"/>
      <c r="B8" s="17" t="s">
        <v>45</v>
      </c>
      <c r="C8" s="9"/>
      <c r="D8" s="26"/>
      <c r="E8" s="9"/>
      <c r="F8" s="82"/>
      <c r="G8" s="2"/>
      <c r="H8" s="82">
        <f t="shared" si="0"/>
        <v>0</v>
      </c>
    </row>
    <row r="9" spans="1:8" ht="18" customHeight="1">
      <c r="A9" s="58"/>
      <c r="B9" s="17" t="s">
        <v>46</v>
      </c>
      <c r="C9" s="9"/>
      <c r="D9" s="26">
        <v>1</v>
      </c>
      <c r="E9" s="9"/>
      <c r="F9" s="82">
        <v>1000</v>
      </c>
      <c r="G9" s="2"/>
      <c r="H9" s="82">
        <f t="shared" si="0"/>
        <v>1000</v>
      </c>
    </row>
    <row r="10" spans="1:8" ht="18" customHeight="1">
      <c r="A10" s="58"/>
      <c r="B10" s="17" t="s">
        <v>47</v>
      </c>
      <c r="C10" s="9"/>
      <c r="D10" s="26"/>
      <c r="E10" s="9"/>
      <c r="F10" s="82"/>
      <c r="G10" s="2"/>
      <c r="H10" s="82">
        <f t="shared" si="0"/>
        <v>0</v>
      </c>
    </row>
    <row r="11" spans="1:8" ht="18" customHeight="1">
      <c r="A11" s="58"/>
      <c r="B11" s="17" t="s">
        <v>48</v>
      </c>
      <c r="C11" s="9"/>
      <c r="D11" s="26">
        <v>1</v>
      </c>
      <c r="E11" s="9"/>
      <c r="F11" s="82">
        <v>1000</v>
      </c>
      <c r="G11" s="2"/>
      <c r="H11" s="82">
        <f t="shared" si="0"/>
        <v>1000</v>
      </c>
    </row>
    <row r="12" spans="1:8" ht="18" customHeight="1">
      <c r="A12" s="58"/>
      <c r="B12" s="17" t="s">
        <v>49</v>
      </c>
      <c r="C12" s="9"/>
      <c r="D12" s="26">
        <v>1</v>
      </c>
      <c r="E12" s="9"/>
      <c r="F12" s="82">
        <v>500</v>
      </c>
      <c r="G12" s="2"/>
      <c r="H12" s="82">
        <f t="shared" si="0"/>
        <v>500</v>
      </c>
    </row>
    <row r="13" spans="1:8" ht="18" customHeight="1">
      <c r="A13" s="58"/>
      <c r="B13" s="17" t="s">
        <v>50</v>
      </c>
      <c r="C13" s="9"/>
      <c r="D13" s="26"/>
      <c r="E13" s="9"/>
      <c r="F13" s="82"/>
      <c r="G13" s="2"/>
      <c r="H13" s="82">
        <f t="shared" si="0"/>
        <v>0</v>
      </c>
    </row>
    <row r="14" spans="1:8" ht="4.5" customHeight="1">
      <c r="A14" s="58"/>
      <c r="B14" s="20"/>
      <c r="C14" s="9"/>
      <c r="D14" s="27"/>
      <c r="E14" s="9"/>
      <c r="F14" s="84"/>
      <c r="G14" s="2"/>
      <c r="H14" s="84"/>
    </row>
    <row r="15" spans="1:8" ht="24" customHeight="1">
      <c r="A15" s="58"/>
      <c r="B15" s="22" t="s">
        <v>38</v>
      </c>
      <c r="C15" s="9"/>
      <c r="D15" s="26"/>
      <c r="E15" s="9"/>
      <c r="F15" s="82"/>
      <c r="G15" s="2"/>
      <c r="H15" s="82">
        <f>SUM(H4:H13)</f>
        <v>2500</v>
      </c>
    </row>
    <row r="16" spans="1:8" ht="3.75" customHeight="1">
      <c r="A16" s="58"/>
      <c r="B16" s="20"/>
      <c r="C16" s="9"/>
      <c r="D16" s="27"/>
      <c r="E16" s="31"/>
      <c r="F16" s="84"/>
      <c r="G16" s="2"/>
      <c r="H16" s="84"/>
    </row>
    <row r="17" spans="4:8" ht="12.75">
      <c r="D17" s="4"/>
      <c r="F17" s="70"/>
      <c r="H17" s="70"/>
    </row>
    <row r="18" spans="4:8" ht="12.75">
      <c r="D18" s="4"/>
      <c r="F18" s="70"/>
      <c r="H18" s="70"/>
    </row>
    <row r="19" spans="4:8" ht="12.75">
      <c r="D19" s="4"/>
      <c r="F19" s="70"/>
      <c r="H19" s="70"/>
    </row>
    <row r="20" spans="4:8" ht="12.75">
      <c r="D20" s="4"/>
      <c r="F20" s="70"/>
      <c r="H20" s="70"/>
    </row>
    <row r="21" spans="4:8" ht="12.75">
      <c r="D21" s="4"/>
      <c r="F21" s="70"/>
      <c r="H21" s="70"/>
    </row>
    <row r="22" spans="4:8" ht="12.75">
      <c r="D22" s="4"/>
      <c r="F22" s="70"/>
      <c r="H22" s="70"/>
    </row>
    <row r="23" spans="4:8" ht="12.75">
      <c r="D23" s="4"/>
      <c r="F23" s="70"/>
      <c r="H23" s="70"/>
    </row>
    <row r="24" spans="4:8" ht="12.75">
      <c r="D24" s="4"/>
      <c r="F24" s="70"/>
      <c r="H24" s="70"/>
    </row>
    <row r="25" spans="4:8" ht="12.75">
      <c r="D25" s="4"/>
      <c r="F25" s="70"/>
      <c r="H25" s="70"/>
    </row>
    <row r="26" spans="4:8" ht="12.75">
      <c r="D26" s="4"/>
      <c r="F26" s="70"/>
      <c r="H26" s="70"/>
    </row>
    <row r="27" spans="4:8" ht="12.75">
      <c r="D27" s="4"/>
      <c r="F27" s="70"/>
      <c r="H27" s="70"/>
    </row>
    <row r="28" spans="4:8" ht="12.75">
      <c r="D28" s="4"/>
      <c r="F28" s="70"/>
      <c r="H28" s="70"/>
    </row>
    <row r="29" spans="4:8" ht="12.75">
      <c r="D29" s="4"/>
      <c r="F29" s="70"/>
      <c r="H29" s="70"/>
    </row>
    <row r="30" spans="4:8" ht="12.75">
      <c r="D30" s="4"/>
      <c r="F30" s="70"/>
      <c r="H30" s="70"/>
    </row>
    <row r="31" spans="4:8" ht="12.75">
      <c r="D31" s="4"/>
      <c r="F31" s="70"/>
      <c r="H31" s="70"/>
    </row>
    <row r="32" spans="4:8" ht="12.75">
      <c r="D32" s="4"/>
      <c r="F32" s="70"/>
      <c r="H32" s="70"/>
    </row>
    <row r="33" spans="4:8" ht="12.75">
      <c r="D33" s="4"/>
      <c r="F33" s="70"/>
      <c r="H33" s="70"/>
    </row>
    <row r="34" spans="4:8" ht="12.75">
      <c r="D34" s="4"/>
      <c r="F34" s="70"/>
      <c r="H34" s="70"/>
    </row>
  </sheetData>
  <printOptions gridLines="1"/>
  <pageMargins left="1.299212598425197" right="0.7480314960629921" top="3.582677165354331" bottom="0.984251968503937" header="0.5118110236220472" footer="0.5118110236220472"/>
  <pageSetup blackAndWhite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B1">
      <selection activeCell="H1" sqref="H1:H16384"/>
    </sheetView>
  </sheetViews>
  <sheetFormatPr defaultColWidth="9.140625" defaultRowHeight="12.75"/>
  <cols>
    <col min="1" max="1" width="0" style="4" hidden="1" customWidth="1"/>
    <col min="2" max="2" width="33.8515625" style="4" bestFit="1" customWidth="1"/>
    <col min="3" max="3" width="0.85546875" style="4" customWidth="1"/>
    <col min="4" max="4" width="8.421875" style="36" bestFit="1" customWidth="1"/>
    <col min="5" max="5" width="0.9921875" style="4" customWidth="1"/>
    <col min="6" max="6" width="11.7109375" style="86" bestFit="1" customWidth="1"/>
    <col min="7" max="7" width="0.71875" style="4" customWidth="1"/>
    <col min="8" max="8" width="14.421875" style="86" customWidth="1"/>
    <col min="9" max="16384" width="10.7109375" style="4" customWidth="1"/>
  </cols>
  <sheetData>
    <row r="1" ht="13.5" thickBot="1">
      <c r="A1" s="46"/>
    </row>
    <row r="2" spans="1:8" ht="27.75" customHeight="1" thickBot="1">
      <c r="A2" s="58"/>
      <c r="B2" s="61" t="s">
        <v>88</v>
      </c>
      <c r="C2" s="43"/>
      <c r="D2" s="48" t="s">
        <v>14</v>
      </c>
      <c r="E2" s="45"/>
      <c r="F2" s="80" t="s">
        <v>15</v>
      </c>
      <c r="G2" s="45"/>
      <c r="H2" s="87" t="s">
        <v>16</v>
      </c>
    </row>
    <row r="3" spans="1:8" ht="3.75" customHeight="1" thickBot="1">
      <c r="A3" s="58"/>
      <c r="B3" s="15"/>
      <c r="C3" s="7"/>
      <c r="D3" s="33"/>
      <c r="E3" s="7"/>
      <c r="F3" s="81"/>
      <c r="G3" s="7"/>
      <c r="H3" s="92"/>
    </row>
    <row r="4" spans="1:8" ht="18" customHeight="1">
      <c r="A4" s="58"/>
      <c r="B4" s="17" t="s">
        <v>156</v>
      </c>
      <c r="C4" s="9"/>
      <c r="D4" s="34">
        <v>1</v>
      </c>
      <c r="E4" s="2" t="s">
        <v>57</v>
      </c>
      <c r="F4" s="91">
        <v>1700</v>
      </c>
      <c r="G4" s="2"/>
      <c r="H4" s="82">
        <f>SUM(F4*D4)</f>
        <v>1700</v>
      </c>
    </row>
    <row r="5" spans="1:11" ht="18" customHeight="1">
      <c r="A5" s="58"/>
      <c r="B5" s="17" t="s">
        <v>89</v>
      </c>
      <c r="C5" s="9"/>
      <c r="D5" s="34">
        <v>1</v>
      </c>
      <c r="E5" s="2"/>
      <c r="F5" s="82">
        <v>180</v>
      </c>
      <c r="G5" s="2"/>
      <c r="H5" s="82">
        <f aca="true" t="shared" si="0" ref="H5:H10">SUM(D5*F5)</f>
        <v>180</v>
      </c>
      <c r="K5" s="46"/>
    </row>
    <row r="6" spans="1:8" ht="18" customHeight="1">
      <c r="A6" s="58"/>
      <c r="B6" s="17" t="s">
        <v>157</v>
      </c>
      <c r="C6" s="9"/>
      <c r="D6" s="34">
        <v>1</v>
      </c>
      <c r="E6" s="2"/>
      <c r="F6" s="82">
        <v>200</v>
      </c>
      <c r="G6" s="2"/>
      <c r="H6" s="82">
        <f t="shared" si="0"/>
        <v>200</v>
      </c>
    </row>
    <row r="7" spans="1:8" ht="18" customHeight="1">
      <c r="A7" s="58"/>
      <c r="B7" s="17" t="s">
        <v>90</v>
      </c>
      <c r="C7" s="9"/>
      <c r="D7" s="34"/>
      <c r="E7" s="2"/>
      <c r="F7" s="82"/>
      <c r="G7" s="2"/>
      <c r="H7" s="82">
        <f t="shared" si="0"/>
        <v>0</v>
      </c>
    </row>
    <row r="8" spans="1:8" ht="18" customHeight="1">
      <c r="A8" s="58"/>
      <c r="B8" s="17" t="s">
        <v>117</v>
      </c>
      <c r="C8" s="9"/>
      <c r="D8" s="34">
        <v>1</v>
      </c>
      <c r="E8" s="2"/>
      <c r="F8" s="82">
        <v>200</v>
      </c>
      <c r="G8" s="2"/>
      <c r="H8" s="82">
        <f t="shared" si="0"/>
        <v>200</v>
      </c>
    </row>
    <row r="9" spans="1:8" ht="18" customHeight="1">
      <c r="A9" s="58"/>
      <c r="B9" s="79" t="s">
        <v>158</v>
      </c>
      <c r="C9" s="9"/>
      <c r="D9" s="34">
        <v>1</v>
      </c>
      <c r="E9" s="2"/>
      <c r="F9" s="82">
        <v>100</v>
      </c>
      <c r="G9" s="2"/>
      <c r="H9" s="82">
        <f t="shared" si="0"/>
        <v>100</v>
      </c>
    </row>
    <row r="10" spans="1:8" ht="18" customHeight="1">
      <c r="A10" s="58"/>
      <c r="B10" s="17" t="s">
        <v>114</v>
      </c>
      <c r="C10" s="9"/>
      <c r="D10" s="34">
        <v>1</v>
      </c>
      <c r="E10" s="2"/>
      <c r="F10" s="82">
        <v>100</v>
      </c>
      <c r="G10" s="2"/>
      <c r="H10" s="82">
        <f t="shared" si="0"/>
        <v>100</v>
      </c>
    </row>
    <row r="11" spans="1:8" ht="18" customHeight="1">
      <c r="A11" s="58"/>
      <c r="B11" s="17" t="s">
        <v>91</v>
      </c>
      <c r="C11" s="9"/>
      <c r="D11" s="34">
        <v>1</v>
      </c>
      <c r="E11" s="2"/>
      <c r="F11" s="82">
        <v>300</v>
      </c>
      <c r="G11" s="2"/>
      <c r="H11" s="82">
        <f>SUM(F11*D11)</f>
        <v>300</v>
      </c>
    </row>
    <row r="12" spans="1:8" ht="18" customHeight="1">
      <c r="A12" s="58"/>
      <c r="B12" s="17" t="s">
        <v>92</v>
      </c>
      <c r="C12" s="9"/>
      <c r="D12" s="34">
        <v>1</v>
      </c>
      <c r="E12" s="2"/>
      <c r="F12" s="82">
        <v>190</v>
      </c>
      <c r="G12" s="2"/>
      <c r="H12" s="82">
        <f>SUM(F12*D12)</f>
        <v>190</v>
      </c>
    </row>
    <row r="13" spans="1:8" ht="18" customHeight="1">
      <c r="A13" s="58"/>
      <c r="B13" s="17" t="s">
        <v>134</v>
      </c>
      <c r="C13" s="9"/>
      <c r="D13" s="34">
        <v>1</v>
      </c>
      <c r="E13" s="2"/>
      <c r="F13" s="82">
        <v>1000</v>
      </c>
      <c r="G13" s="2"/>
      <c r="H13" s="82">
        <f>SUM(F13*D13)</f>
        <v>1000</v>
      </c>
    </row>
    <row r="14" spans="1:8" ht="18" customHeight="1">
      <c r="A14" s="58"/>
      <c r="B14" s="17" t="s">
        <v>135</v>
      </c>
      <c r="C14" s="9"/>
      <c r="D14" s="34">
        <v>1</v>
      </c>
      <c r="E14" s="2"/>
      <c r="F14" s="82">
        <v>1000</v>
      </c>
      <c r="G14" s="2"/>
      <c r="H14" s="82">
        <f>SUM(F14*D14)</f>
        <v>1000</v>
      </c>
    </row>
    <row r="15" spans="1:8" ht="18" customHeight="1">
      <c r="A15" s="58"/>
      <c r="B15" s="17" t="s">
        <v>115</v>
      </c>
      <c r="C15" s="9"/>
      <c r="D15" s="34"/>
      <c r="E15" s="2"/>
      <c r="F15" s="82"/>
      <c r="G15" s="2"/>
      <c r="H15" s="82">
        <f>SUM(D15*F15)</f>
        <v>0</v>
      </c>
    </row>
    <row r="16" spans="1:8" ht="18" customHeight="1">
      <c r="A16" s="58"/>
      <c r="B16" s="17" t="s">
        <v>136</v>
      </c>
      <c r="C16" s="9"/>
      <c r="D16" s="34"/>
      <c r="E16" s="2"/>
      <c r="F16" s="82"/>
      <c r="G16" s="2"/>
      <c r="H16" s="82">
        <f>SUM(F16*D16)</f>
        <v>0</v>
      </c>
    </row>
    <row r="17" spans="1:8" ht="18" customHeight="1">
      <c r="A17" s="58"/>
      <c r="B17" s="17" t="s">
        <v>93</v>
      </c>
      <c r="C17" s="9"/>
      <c r="D17" s="34"/>
      <c r="E17" s="2"/>
      <c r="F17" s="82"/>
      <c r="G17" s="2"/>
      <c r="H17" s="82">
        <f>SUM(D17*F17)</f>
        <v>0</v>
      </c>
    </row>
    <row r="18" spans="1:8" ht="18" customHeight="1">
      <c r="A18" s="58"/>
      <c r="B18" s="17" t="s">
        <v>116</v>
      </c>
      <c r="C18" s="9"/>
      <c r="D18" s="34"/>
      <c r="E18" s="2"/>
      <c r="F18" s="82"/>
      <c r="G18" s="2"/>
      <c r="H18" s="82">
        <v>0</v>
      </c>
    </row>
    <row r="19" spans="1:8" ht="18" customHeight="1">
      <c r="A19" s="58"/>
      <c r="B19" s="17" t="s">
        <v>124</v>
      </c>
      <c r="C19" s="9"/>
      <c r="D19" s="34"/>
      <c r="E19" s="2"/>
      <c r="F19" s="82"/>
      <c r="G19" s="2"/>
      <c r="H19" s="82">
        <f>SUM(F19*D19)</f>
        <v>0</v>
      </c>
    </row>
    <row r="20" spans="1:8" ht="18" customHeight="1">
      <c r="A20" s="58"/>
      <c r="B20" s="17" t="s">
        <v>94</v>
      </c>
      <c r="C20" s="9"/>
      <c r="D20" s="34">
        <v>8</v>
      </c>
      <c r="E20" s="2"/>
      <c r="F20" s="82">
        <v>198</v>
      </c>
      <c r="G20" s="2"/>
      <c r="H20" s="82">
        <f aca="true" t="shared" si="1" ref="H20:H26">SUM(D20*F20)</f>
        <v>1584</v>
      </c>
    </row>
    <row r="21" spans="1:8" ht="18" customHeight="1">
      <c r="A21" s="58"/>
      <c r="B21" s="17" t="s">
        <v>154</v>
      </c>
      <c r="C21" s="9"/>
      <c r="D21" s="34">
        <v>4</v>
      </c>
      <c r="E21" s="2"/>
      <c r="F21" s="82">
        <v>250</v>
      </c>
      <c r="G21" s="2"/>
      <c r="H21" s="82">
        <f t="shared" si="1"/>
        <v>1000</v>
      </c>
    </row>
    <row r="22" spans="1:8" ht="18" customHeight="1">
      <c r="A22" s="58"/>
      <c r="B22" s="17" t="s">
        <v>155</v>
      </c>
      <c r="C22" s="9"/>
      <c r="D22" s="34">
        <v>1</v>
      </c>
      <c r="E22" s="2"/>
      <c r="F22" s="82">
        <v>210</v>
      </c>
      <c r="G22" s="2"/>
      <c r="H22" s="82">
        <f t="shared" si="1"/>
        <v>210</v>
      </c>
    </row>
    <row r="23" spans="1:8" ht="18" customHeight="1">
      <c r="A23" s="58"/>
      <c r="B23" s="17" t="s">
        <v>95</v>
      </c>
      <c r="C23" s="9"/>
      <c r="D23" s="34"/>
      <c r="E23" s="2"/>
      <c r="F23" s="82"/>
      <c r="G23" s="2"/>
      <c r="H23" s="82">
        <f t="shared" si="1"/>
        <v>0</v>
      </c>
    </row>
    <row r="24" spans="1:8" ht="18" customHeight="1">
      <c r="A24" s="58"/>
      <c r="B24" s="17" t="s">
        <v>159</v>
      </c>
      <c r="C24" s="9"/>
      <c r="D24" s="34">
        <v>2</v>
      </c>
      <c r="E24" s="2"/>
      <c r="F24" s="82">
        <v>20</v>
      </c>
      <c r="G24" s="2"/>
      <c r="H24" s="82">
        <f t="shared" si="1"/>
        <v>40</v>
      </c>
    </row>
    <row r="25" spans="1:8" ht="18" customHeight="1">
      <c r="A25" s="58"/>
      <c r="B25" s="17" t="s">
        <v>125</v>
      </c>
      <c r="C25" s="9"/>
      <c r="D25" s="34"/>
      <c r="E25" s="2"/>
      <c r="F25" s="82"/>
      <c r="G25" s="2"/>
      <c r="H25" s="82">
        <f t="shared" si="1"/>
        <v>0</v>
      </c>
    </row>
    <row r="26" spans="1:8" ht="18" customHeight="1">
      <c r="A26" s="58"/>
      <c r="B26" s="17" t="s">
        <v>96</v>
      </c>
      <c r="C26" s="9"/>
      <c r="D26" s="34"/>
      <c r="E26" s="2"/>
      <c r="F26" s="82"/>
      <c r="G26" s="2"/>
      <c r="H26" s="82">
        <f t="shared" si="1"/>
        <v>0</v>
      </c>
    </row>
    <row r="27" spans="1:8" ht="18" customHeight="1">
      <c r="A27" s="58"/>
      <c r="B27" s="17" t="s">
        <v>97</v>
      </c>
      <c r="C27" s="9"/>
      <c r="D27" s="34"/>
      <c r="E27" s="2"/>
      <c r="F27" s="82"/>
      <c r="G27" s="2"/>
      <c r="H27" s="82">
        <f>SUM(F27*D27)</f>
        <v>0</v>
      </c>
    </row>
    <row r="28" spans="1:8" ht="4.5" customHeight="1">
      <c r="A28" s="58"/>
      <c r="B28" s="20"/>
      <c r="C28" s="9"/>
      <c r="D28" s="35"/>
      <c r="E28" s="2"/>
      <c r="F28" s="84"/>
      <c r="G28" s="2"/>
      <c r="H28" s="84"/>
    </row>
    <row r="29" spans="1:8" ht="24" customHeight="1">
      <c r="A29" s="58"/>
      <c r="B29" s="22" t="s">
        <v>38</v>
      </c>
      <c r="C29" s="9"/>
      <c r="D29" s="34"/>
      <c r="E29" s="2"/>
      <c r="F29" s="82"/>
      <c r="G29" s="2"/>
      <c r="H29" s="82">
        <f>SUM(H4:H28)</f>
        <v>7804</v>
      </c>
    </row>
    <row r="30" spans="1:8" ht="3.75" customHeight="1">
      <c r="A30" s="58"/>
      <c r="B30" s="20"/>
      <c r="C30" s="9"/>
      <c r="D30" s="35"/>
      <c r="F30" s="84"/>
      <c r="G30" s="2"/>
      <c r="H30" s="84"/>
    </row>
    <row r="31" spans="4:8" ht="12.75">
      <c r="D31" s="4"/>
      <c r="F31" s="70"/>
      <c r="H31" s="70"/>
    </row>
    <row r="32" spans="4:8" ht="12.75">
      <c r="D32" s="4"/>
      <c r="F32" s="70"/>
      <c r="H32" s="70"/>
    </row>
    <row r="33" spans="4:8" ht="12.75">
      <c r="D33" s="4"/>
      <c r="F33" s="70"/>
      <c r="H33" s="70"/>
    </row>
    <row r="34" spans="4:8" ht="12.75">
      <c r="D34" s="4"/>
      <c r="F34" s="70"/>
      <c r="H34" s="70"/>
    </row>
    <row r="35" spans="4:8" ht="12.75">
      <c r="D35" s="4"/>
      <c r="F35" s="70"/>
      <c r="H35" s="70"/>
    </row>
    <row r="36" spans="4:8" ht="12.75">
      <c r="D36" s="4"/>
      <c r="F36" s="70"/>
      <c r="H36" s="70"/>
    </row>
    <row r="37" spans="4:8" ht="12.75">
      <c r="D37" s="4"/>
      <c r="F37" s="70"/>
      <c r="H37" s="70"/>
    </row>
    <row r="38" spans="4:8" ht="12.75">
      <c r="D38" s="4"/>
      <c r="F38" s="70"/>
      <c r="H38" s="70"/>
    </row>
    <row r="39" spans="4:8" ht="12.75">
      <c r="D39" s="4"/>
      <c r="F39" s="70"/>
      <c r="H39" s="70"/>
    </row>
    <row r="40" spans="4:8" ht="12.75">
      <c r="D40" s="4"/>
      <c r="F40" s="70"/>
      <c r="H40" s="70"/>
    </row>
    <row r="41" spans="4:8" ht="12.75">
      <c r="D41" s="4"/>
      <c r="F41" s="70"/>
      <c r="H41" s="70"/>
    </row>
    <row r="42" spans="4:8" ht="12.75">
      <c r="D42" s="4"/>
      <c r="F42" s="70"/>
      <c r="H42" s="70"/>
    </row>
    <row r="43" spans="4:8" ht="12.75">
      <c r="D43" s="4"/>
      <c r="F43" s="70"/>
      <c r="H43" s="70"/>
    </row>
    <row r="44" spans="4:8" ht="12.75">
      <c r="D44" s="4"/>
      <c r="F44" s="70"/>
      <c r="H44" s="70"/>
    </row>
    <row r="45" spans="4:8" ht="12.75">
      <c r="D45" s="4"/>
      <c r="F45" s="70"/>
      <c r="H45" s="70"/>
    </row>
    <row r="46" spans="4:8" ht="12.75">
      <c r="D46" s="4"/>
      <c r="F46" s="70"/>
      <c r="H46" s="70"/>
    </row>
    <row r="47" spans="4:8" ht="12.75">
      <c r="D47" s="4"/>
      <c r="F47" s="70"/>
      <c r="H47" s="70"/>
    </row>
    <row r="48" spans="4:8" ht="12.75">
      <c r="D48" s="4"/>
      <c r="F48" s="70"/>
      <c r="H48" s="70"/>
    </row>
    <row r="49" spans="4:8" ht="12.75">
      <c r="D49" s="4"/>
      <c r="F49" s="70"/>
      <c r="H49" s="70"/>
    </row>
  </sheetData>
  <printOptions gridLines="1"/>
  <pageMargins left="1.299212598425197" right="0.7480314960629921" top="2.3228346456692917" bottom="0.984251968503937" header="0.5118110236220472" footer="0.5118110236220472"/>
  <pageSetup blackAndWhite="1" horizontalDpi="300" verticalDpi="3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B17">
      <selection activeCell="H1" sqref="H1:H16384"/>
    </sheetView>
  </sheetViews>
  <sheetFormatPr defaultColWidth="9.140625" defaultRowHeight="12.75"/>
  <cols>
    <col min="1" max="1" width="0" style="4" hidden="1" customWidth="1"/>
    <col min="2" max="2" width="36.7109375" style="4" bestFit="1" customWidth="1"/>
    <col min="3" max="3" width="0.85546875" style="4" customWidth="1"/>
    <col min="4" max="4" width="11.421875" style="36" bestFit="1" customWidth="1"/>
    <col min="5" max="5" width="0.85546875" style="4" customWidth="1"/>
    <col min="6" max="6" width="12.57421875" style="86" customWidth="1"/>
    <col min="7" max="7" width="0.71875" style="4" customWidth="1"/>
    <col min="8" max="8" width="14.421875" style="86" customWidth="1"/>
    <col min="9" max="16384" width="10.7109375" style="4" customWidth="1"/>
  </cols>
  <sheetData>
    <row r="1" ht="13.5" thickBot="1">
      <c r="A1" s="46"/>
    </row>
    <row r="2" spans="1:8" ht="27.75" customHeight="1" thickBot="1">
      <c r="A2" s="58"/>
      <c r="B2" s="61" t="s">
        <v>10</v>
      </c>
      <c r="C2" s="43"/>
      <c r="D2" s="48" t="s">
        <v>140</v>
      </c>
      <c r="E2" s="53"/>
      <c r="F2" s="80" t="s">
        <v>15</v>
      </c>
      <c r="G2" s="53"/>
      <c r="H2" s="87" t="s">
        <v>16</v>
      </c>
    </row>
    <row r="3" spans="1:8" ht="3.75" customHeight="1" thickBot="1">
      <c r="A3" s="58"/>
      <c r="B3" s="15"/>
      <c r="C3" s="7"/>
      <c r="D3" s="33"/>
      <c r="E3" s="7"/>
      <c r="F3" s="81"/>
      <c r="G3" s="7"/>
      <c r="H3" s="81"/>
    </row>
    <row r="4" spans="1:8" ht="18" customHeight="1">
      <c r="A4" s="58"/>
      <c r="B4" s="17" t="s">
        <v>137</v>
      </c>
      <c r="C4" s="9"/>
      <c r="D4" s="34">
        <v>1</v>
      </c>
      <c r="E4" s="2">
        <v>300000</v>
      </c>
      <c r="F4" s="82">
        <v>750</v>
      </c>
      <c r="G4" s="2"/>
      <c r="H4" s="82">
        <f>SUM(D4*F4)</f>
        <v>750</v>
      </c>
    </row>
    <row r="5" spans="1:8" ht="18" customHeight="1">
      <c r="A5" s="58"/>
      <c r="B5" s="17" t="s">
        <v>98</v>
      </c>
      <c r="C5" s="9"/>
      <c r="D5" s="34">
        <v>1</v>
      </c>
      <c r="E5" s="2"/>
      <c r="F5" s="82">
        <v>100</v>
      </c>
      <c r="G5" s="2"/>
      <c r="H5" s="82">
        <f>SUM(F5*D5)</f>
        <v>100</v>
      </c>
    </row>
    <row r="6" spans="1:8" ht="18" customHeight="1">
      <c r="A6" s="58"/>
      <c r="B6" s="17" t="s">
        <v>138</v>
      </c>
      <c r="C6" s="9"/>
      <c r="D6" s="34"/>
      <c r="E6" s="2">
        <v>3000000</v>
      </c>
      <c r="F6" s="82"/>
      <c r="G6" s="2"/>
      <c r="H6" s="82">
        <f>SUM(D6*F6)</f>
        <v>0</v>
      </c>
    </row>
    <row r="7" spans="1:8" ht="18" customHeight="1">
      <c r="A7" s="58"/>
      <c r="B7" s="17" t="s">
        <v>160</v>
      </c>
      <c r="C7" s="9"/>
      <c r="D7" s="34">
        <v>1</v>
      </c>
      <c r="E7" s="2"/>
      <c r="F7" s="82">
        <v>100</v>
      </c>
      <c r="G7" s="2"/>
      <c r="H7" s="82"/>
    </row>
    <row r="8" spans="1:8" ht="18" customHeight="1">
      <c r="A8" s="58"/>
      <c r="B8" s="17" t="s">
        <v>161</v>
      </c>
      <c r="C8" s="9"/>
      <c r="D8" s="34">
        <v>1</v>
      </c>
      <c r="E8" s="2"/>
      <c r="F8" s="82">
        <v>150</v>
      </c>
      <c r="G8" s="2"/>
      <c r="H8" s="82">
        <f>SUM(D8*F8)</f>
        <v>150</v>
      </c>
    </row>
    <row r="9" spans="1:8" ht="18" customHeight="1">
      <c r="A9" s="58"/>
      <c r="B9" s="17" t="s">
        <v>141</v>
      </c>
      <c r="C9" s="9"/>
      <c r="D9" s="34"/>
      <c r="E9" s="2"/>
      <c r="F9" s="82"/>
      <c r="G9" s="2"/>
      <c r="H9" s="82">
        <f aca="true" t="shared" si="0" ref="H9:H14">SUM(F9*D9)</f>
        <v>0</v>
      </c>
    </row>
    <row r="10" spans="1:8" ht="18" customHeight="1">
      <c r="A10" s="58"/>
      <c r="B10" s="17" t="s">
        <v>162</v>
      </c>
      <c r="C10" s="9"/>
      <c r="D10" s="34">
        <v>1</v>
      </c>
      <c r="E10" s="2"/>
      <c r="F10" s="82">
        <v>300</v>
      </c>
      <c r="G10" s="2"/>
      <c r="H10" s="82">
        <f t="shared" si="0"/>
        <v>300</v>
      </c>
    </row>
    <row r="11" spans="1:8" ht="18" customHeight="1">
      <c r="A11" s="58"/>
      <c r="B11" s="17" t="s">
        <v>99</v>
      </c>
      <c r="C11" s="9"/>
      <c r="D11" s="34"/>
      <c r="E11" s="2"/>
      <c r="F11" s="82"/>
      <c r="G11" s="2"/>
      <c r="H11" s="82">
        <f t="shared" si="0"/>
        <v>0</v>
      </c>
    </row>
    <row r="12" spans="1:8" ht="18" customHeight="1">
      <c r="A12" s="58"/>
      <c r="B12" s="17" t="s">
        <v>100</v>
      </c>
      <c r="C12" s="9"/>
      <c r="D12" s="34"/>
      <c r="E12" s="2"/>
      <c r="F12" s="82"/>
      <c r="G12" s="2"/>
      <c r="H12" s="82">
        <f>SUM(F12*D12)</f>
        <v>0</v>
      </c>
    </row>
    <row r="13" spans="1:8" ht="18" customHeight="1">
      <c r="A13" s="58"/>
      <c r="B13" s="17" t="s">
        <v>139</v>
      </c>
      <c r="C13" s="9"/>
      <c r="D13" s="34"/>
      <c r="E13" s="2"/>
      <c r="F13" s="82"/>
      <c r="G13" s="2"/>
      <c r="H13" s="82">
        <f>SUM(F13*D13)</f>
        <v>0</v>
      </c>
    </row>
    <row r="14" spans="1:8" ht="18" customHeight="1">
      <c r="A14" s="58"/>
      <c r="B14" s="17" t="s">
        <v>101</v>
      </c>
      <c r="C14" s="9"/>
      <c r="D14" s="34"/>
      <c r="E14" s="2"/>
      <c r="F14" s="82"/>
      <c r="G14" s="2"/>
      <c r="H14" s="82">
        <f t="shared" si="0"/>
        <v>0</v>
      </c>
    </row>
    <row r="15" spans="1:8" ht="18" customHeight="1">
      <c r="A15" s="58"/>
      <c r="B15" s="17" t="s">
        <v>102</v>
      </c>
      <c r="C15" s="9"/>
      <c r="D15" s="34"/>
      <c r="E15" s="2"/>
      <c r="F15" s="82"/>
      <c r="G15" s="2"/>
      <c r="H15" s="82">
        <f>SUM(D15*F15)</f>
        <v>0</v>
      </c>
    </row>
    <row r="16" spans="1:8" ht="4.5" customHeight="1">
      <c r="A16" s="58"/>
      <c r="B16" s="20"/>
      <c r="C16" s="9"/>
      <c r="D16" s="35"/>
      <c r="E16" s="2"/>
      <c r="F16" s="84"/>
      <c r="G16" s="2"/>
      <c r="H16" s="84"/>
    </row>
    <row r="17" spans="1:8" ht="24" customHeight="1">
      <c r="A17" s="58"/>
      <c r="B17" s="22" t="s">
        <v>38</v>
      </c>
      <c r="C17" s="9"/>
      <c r="D17" s="34"/>
      <c r="E17" s="2"/>
      <c r="F17" s="82"/>
      <c r="G17" s="2"/>
      <c r="H17" s="82">
        <f>SUM(H4:H15)</f>
        <v>1300</v>
      </c>
    </row>
    <row r="18" spans="1:8" ht="3.75" customHeight="1">
      <c r="A18" s="58"/>
      <c r="B18" s="20"/>
      <c r="C18" s="9"/>
      <c r="D18" s="35"/>
      <c r="E18" s="2"/>
      <c r="F18" s="84"/>
      <c r="G18" s="2"/>
      <c r="H18" s="84"/>
    </row>
    <row r="19" spans="4:8" ht="12.75">
      <c r="D19" s="4"/>
      <c r="F19" s="70"/>
      <c r="H19" s="70"/>
    </row>
    <row r="20" spans="4:8" ht="12.75">
      <c r="D20" s="4"/>
      <c r="F20" s="70"/>
      <c r="H20" s="70"/>
    </row>
    <row r="21" spans="4:8" ht="12.75">
      <c r="D21" s="4"/>
      <c r="F21" s="70"/>
      <c r="H21" s="70"/>
    </row>
    <row r="22" spans="4:8" ht="12.75">
      <c r="D22" s="4"/>
      <c r="F22" s="70"/>
      <c r="H22" s="70"/>
    </row>
    <row r="23" spans="4:8" ht="12.75">
      <c r="D23" s="4"/>
      <c r="F23" s="70"/>
      <c r="H23" s="70"/>
    </row>
    <row r="24" spans="4:8" ht="12.75">
      <c r="D24" s="4"/>
      <c r="F24" s="70"/>
      <c r="H24" s="70"/>
    </row>
    <row r="25" spans="4:8" ht="12.75">
      <c r="D25" s="4"/>
      <c r="F25" s="70"/>
      <c r="H25" s="70"/>
    </row>
    <row r="26" spans="4:8" ht="12.75">
      <c r="D26" s="4"/>
      <c r="F26" s="70"/>
      <c r="H26" s="70"/>
    </row>
    <row r="27" spans="4:8" ht="12.75">
      <c r="D27" s="4"/>
      <c r="F27" s="70"/>
      <c r="H27" s="70"/>
    </row>
    <row r="28" spans="4:8" ht="12.75">
      <c r="D28" s="4"/>
      <c r="F28" s="70"/>
      <c r="H28" s="70"/>
    </row>
    <row r="29" spans="4:8" ht="12.75">
      <c r="D29" s="4"/>
      <c r="F29" s="70"/>
      <c r="H29" s="70"/>
    </row>
    <row r="30" spans="4:8" ht="12.75">
      <c r="D30" s="4"/>
      <c r="F30" s="70"/>
      <c r="H30" s="70"/>
    </row>
    <row r="31" spans="4:8" ht="12.75">
      <c r="D31" s="4"/>
      <c r="F31" s="70"/>
      <c r="H31" s="70"/>
    </row>
    <row r="32" spans="4:8" ht="12.75">
      <c r="D32" s="4"/>
      <c r="F32" s="70"/>
      <c r="H32" s="70"/>
    </row>
    <row r="33" spans="4:8" ht="12.75">
      <c r="D33" s="4"/>
      <c r="F33" s="70"/>
      <c r="H33" s="70"/>
    </row>
    <row r="34" spans="4:8" ht="12.75">
      <c r="D34" s="4"/>
      <c r="F34" s="70"/>
      <c r="H34" s="70"/>
    </row>
  </sheetData>
  <printOptions gridLines="1"/>
  <pageMargins left="1.299212598425197" right="0.7480314960629921" top="2.952755905511811" bottom="0.984251968503937" header="0.5118110236220472" footer="0.5118110236220472"/>
  <pageSetup blackAndWhite="1"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adil yalçın</dc:creator>
  <cp:keywords/>
  <dc:description/>
  <cp:lastModifiedBy>AE</cp:lastModifiedBy>
  <cp:lastPrinted>2000-12-10T21:17:22Z</cp:lastPrinted>
  <dcterms:created xsi:type="dcterms:W3CDTF">1999-12-26T18:27:46Z</dcterms:created>
  <dcterms:modified xsi:type="dcterms:W3CDTF">2000-12-10T21:46:31Z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